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Kosten Erstausstattung Wohnung" sheetId="2" r:id="rId1"/>
    <sheet name="Tabelle3" sheetId="5" state="hidden" r:id="rId2"/>
  </sheets>
  <calcPr calcId="152511"/>
</workbook>
</file>

<file path=xl/calcChain.xml><?xml version="1.0" encoding="utf-8"?>
<calcChain xmlns="http://schemas.openxmlformats.org/spreadsheetml/2006/main">
  <c r="D36" i="2" l="1"/>
  <c r="B115" i="2" l="1"/>
  <c r="C56" i="2"/>
  <c r="C114" i="2"/>
  <c r="D114" i="2" s="1"/>
  <c r="C113" i="2"/>
  <c r="D113" i="2" s="1"/>
  <c r="C112" i="2"/>
  <c r="D112" i="2" s="1"/>
  <c r="C111" i="2"/>
  <c r="D111" i="2" s="1"/>
  <c r="C110" i="2"/>
  <c r="D110" i="2" s="1"/>
  <c r="C109" i="2"/>
  <c r="D109" i="2" s="1"/>
  <c r="D115" i="2" l="1"/>
  <c r="C106" i="2"/>
  <c r="D106" i="2" s="1"/>
  <c r="C101" i="2"/>
  <c r="D101" i="2" s="1"/>
  <c r="C100" i="2"/>
  <c r="D100" i="2" s="1"/>
  <c r="C99" i="2"/>
  <c r="D99" i="2" s="1"/>
  <c r="C98" i="2"/>
  <c r="D98" i="2" s="1"/>
  <c r="C97" i="2"/>
  <c r="D97" i="2" s="1"/>
  <c r="C96" i="2"/>
  <c r="D96" i="2" s="1"/>
  <c r="C95" i="2"/>
  <c r="D95" i="2" s="1"/>
  <c r="C94" i="2"/>
  <c r="D94" i="2" s="1"/>
  <c r="C102" i="2"/>
  <c r="D102" i="2" s="1"/>
  <c r="C103" i="2"/>
  <c r="C104" i="2"/>
  <c r="D104" i="2" s="1"/>
  <c r="C105" i="2"/>
  <c r="D105" i="2" s="1"/>
  <c r="C93" i="2"/>
  <c r="D93" i="2" s="1"/>
  <c r="C92" i="2"/>
  <c r="D92" i="2" s="1"/>
  <c r="C91" i="2"/>
  <c r="D91" i="2" s="1"/>
  <c r="C90" i="2"/>
  <c r="D90" i="2" s="1"/>
  <c r="C89" i="2"/>
  <c r="D89" i="2" s="1"/>
  <c r="C88" i="2"/>
  <c r="D88" i="2" s="1"/>
  <c r="C87" i="2"/>
  <c r="D87" i="2" s="1"/>
  <c r="C86" i="2"/>
  <c r="D86" i="2" s="1"/>
  <c r="C85" i="2"/>
  <c r="D85" i="2" s="1"/>
  <c r="C81" i="2"/>
  <c r="D81" i="2" s="1"/>
  <c r="C82" i="2"/>
  <c r="D82" i="2" s="1"/>
  <c r="C75" i="2"/>
  <c r="D75" i="2" s="1"/>
  <c r="C76" i="2"/>
  <c r="D76" i="2" s="1"/>
  <c r="C74" i="2"/>
  <c r="D74" i="2" s="1"/>
  <c r="C77" i="2"/>
  <c r="D77" i="2" s="1"/>
  <c r="C78" i="2"/>
  <c r="D78" i="2" s="1"/>
  <c r="C79" i="2"/>
  <c r="D79" i="2" s="1"/>
  <c r="C80" i="2"/>
  <c r="D80" i="2" s="1"/>
  <c r="C73" i="2"/>
  <c r="D73" i="2" s="1"/>
  <c r="C62" i="2"/>
  <c r="D62" i="2" s="1"/>
  <c r="C63" i="2"/>
  <c r="D63" i="2" s="1"/>
  <c r="C64" i="2"/>
  <c r="D64" i="2" s="1"/>
  <c r="C65" i="2"/>
  <c r="D65" i="2" s="1"/>
  <c r="C66" i="2"/>
  <c r="D66" i="2" s="1"/>
  <c r="C67" i="2"/>
  <c r="D67" i="2" s="1"/>
  <c r="C68" i="2"/>
  <c r="D68" i="2" s="1"/>
  <c r="C69" i="2"/>
  <c r="D69" i="2" s="1"/>
  <c r="C70" i="2"/>
  <c r="D70" i="2" s="1"/>
  <c r="C61" i="2"/>
  <c r="D61" i="2" s="1"/>
  <c r="C19" i="2"/>
  <c r="D52" i="2"/>
  <c r="D51" i="2"/>
  <c r="C53" i="2"/>
  <c r="B53" i="2"/>
  <c r="D50" i="2"/>
  <c r="D49" i="2"/>
  <c r="D48" i="2"/>
  <c r="D47" i="2"/>
  <c r="D46" i="2"/>
  <c r="D45" i="2"/>
  <c r="D44" i="2"/>
  <c r="D43" i="2"/>
  <c r="D42" i="2"/>
  <c r="D41" i="2"/>
  <c r="D15" i="2"/>
  <c r="D32" i="2"/>
  <c r="D31" i="2"/>
  <c r="D35" i="2"/>
  <c r="D37" i="2"/>
  <c r="D103" i="2" l="1"/>
  <c r="C115" i="2"/>
  <c r="D53" i="2"/>
  <c r="C38" i="2"/>
  <c r="B38" i="2"/>
  <c r="B19" i="2"/>
  <c r="D23" i="2"/>
  <c r="D24" i="2"/>
  <c r="D25" i="2"/>
  <c r="D26" i="2"/>
  <c r="D27" i="2"/>
  <c r="D28" i="2"/>
  <c r="D29" i="2"/>
  <c r="D30" i="2"/>
  <c r="D33" i="2"/>
  <c r="D34" i="2"/>
  <c r="D22" i="2"/>
  <c r="D11" i="2"/>
  <c r="D12" i="2"/>
  <c r="D13" i="2"/>
  <c r="D14" i="2"/>
  <c r="D16" i="2"/>
  <c r="D17" i="2"/>
  <c r="D18" i="2"/>
  <c r="D10" i="2"/>
  <c r="C5" i="2" l="1"/>
  <c r="B5" i="2"/>
  <c r="D19" i="2"/>
  <c r="D38" i="2"/>
  <c r="D5" i="2" l="1"/>
  <c r="F5" i="2"/>
</calcChain>
</file>

<file path=xl/sharedStrings.xml><?xml version="1.0" encoding="utf-8"?>
<sst xmlns="http://schemas.openxmlformats.org/spreadsheetml/2006/main" count="228" uniqueCount="119">
  <si>
    <t>GESAMT</t>
  </si>
  <si>
    <t xml:space="preserve">SUMME JAHR </t>
  </si>
  <si>
    <t>Kindergeld</t>
  </si>
  <si>
    <t>Mieteinnahmen</t>
  </si>
  <si>
    <t>Gesamteinnahmen</t>
  </si>
  <si>
    <t>Strom</t>
  </si>
  <si>
    <t>Gas</t>
  </si>
  <si>
    <t>Wasser</t>
  </si>
  <si>
    <t>Mobiltelefon</t>
  </si>
  <si>
    <t>Kabelfernsehen</t>
  </si>
  <si>
    <t>Gesamt</t>
  </si>
  <si>
    <t>Kraftfahrzeugversicherung</t>
  </si>
  <si>
    <t>Unfallversicherung</t>
  </si>
  <si>
    <t>Berufsunfähigkeit</t>
  </si>
  <si>
    <t>Risikolebensversicherung</t>
  </si>
  <si>
    <t>Krankenversicherung</t>
  </si>
  <si>
    <t>Privathaftpflicht</t>
  </si>
  <si>
    <t>Hausratversicherung</t>
  </si>
  <si>
    <t>Glasversicherung</t>
  </si>
  <si>
    <t>Rechtsschutzversicherung</t>
  </si>
  <si>
    <t>Rentenversicherung</t>
  </si>
  <si>
    <t>Einmalzahlungen</t>
  </si>
  <si>
    <t>Einnahmen</t>
  </si>
  <si>
    <t>Ausgaben</t>
  </si>
  <si>
    <t>Zins- &amp; Kapitalerträge</t>
  </si>
  <si>
    <t>Sonstige Einnahmen</t>
  </si>
  <si>
    <t>Nebenkosten</t>
  </si>
  <si>
    <t>Unterhaltszahlungen</t>
  </si>
  <si>
    <t>Aktiensparplan</t>
  </si>
  <si>
    <t>Lebenshaltung (Essen, Trinken, Einkäufe)</t>
  </si>
  <si>
    <t>monatliche Zahlungen</t>
  </si>
  <si>
    <t>Einmalzahlungen bei einem Gehalt sind üblicherweise Weihnachtsgeld, Urlaubsgeld oder Prämienzahlungen</t>
  </si>
  <si>
    <t>Monatlich</t>
  </si>
  <si>
    <t>Internet</t>
  </si>
  <si>
    <t>Kindergarten</t>
  </si>
  <si>
    <r>
      <t xml:space="preserve">Ein kostenloser Service von der Immobilienbörse </t>
    </r>
    <r>
      <rPr>
        <b/>
        <sz val="16"/>
        <color theme="1"/>
        <rFont val="Calibri"/>
        <family val="2"/>
        <scheme val="minor"/>
      </rPr>
      <t>Budenheld.de</t>
    </r>
  </si>
  <si>
    <t>Einmalzahlungen werden jährlich geleistet und sind nicht Bestandteil der monatlichen Zahlungen.</t>
  </si>
  <si>
    <t>Wohnungsbörse</t>
  </si>
  <si>
    <t>Nützliche Links</t>
  </si>
  <si>
    <t>Vergleichsrechner - Strom</t>
  </si>
  <si>
    <t>Vergleichsrechner - Gas</t>
  </si>
  <si>
    <t>Vergleichsrechner - Internet</t>
  </si>
  <si>
    <t>Restaurants</t>
  </si>
  <si>
    <t>Freizeit / Verein</t>
  </si>
  <si>
    <t>Vergleichsrechner - Privathaftpflicht</t>
  </si>
  <si>
    <t>Guthaben bei der Bank</t>
  </si>
  <si>
    <t>Wohnungsbörse: Mietwohnung suchen &amp; finden</t>
  </si>
  <si>
    <t>Miete (kalt)</t>
  </si>
  <si>
    <t xml:space="preserve">Einmalkosten </t>
  </si>
  <si>
    <t>Schuhschrank</t>
  </si>
  <si>
    <t>⌂ Möbel</t>
  </si>
  <si>
    <t>Couch / Sessel</t>
  </si>
  <si>
    <t>TV-Board</t>
  </si>
  <si>
    <t>Stehlampe</t>
  </si>
  <si>
    <t>Schreibtisch</t>
  </si>
  <si>
    <t>Sonstiges</t>
  </si>
  <si>
    <t>Schreibtischstuhl</t>
  </si>
  <si>
    <t>Kleiderschrank</t>
  </si>
  <si>
    <t>Nachttisch</t>
  </si>
  <si>
    <t>⌂ Elektrogeräte</t>
  </si>
  <si>
    <t>Waschmachine</t>
  </si>
  <si>
    <t>Einbauküche</t>
  </si>
  <si>
    <t>ja</t>
  </si>
  <si>
    <t>nein</t>
  </si>
  <si>
    <t>Bett (inkl. Matratze)</t>
  </si>
  <si>
    <t>Geschätzte Kosten für ein günstiges Modell</t>
  </si>
  <si>
    <t>ca.</t>
  </si>
  <si>
    <t>Überschuss / Unterdeckung</t>
  </si>
  <si>
    <t>Überschuss / Unterdeckung im 1. Jahr</t>
  </si>
  <si>
    <t>Vergleichsrechner - Hausratversicherung</t>
  </si>
  <si>
    <t>Mikrowelle</t>
  </si>
  <si>
    <t>Wasserkocher</t>
  </si>
  <si>
    <t>Kühlschrank (inkl. Gefrierfach)</t>
  </si>
  <si>
    <t>Herd &amp; Ofen</t>
  </si>
  <si>
    <t>Spülmaschine</t>
  </si>
  <si>
    <t>Bügeleisen</t>
  </si>
  <si>
    <t>Staubsauer</t>
  </si>
  <si>
    <t>Computer</t>
  </si>
  <si>
    <t>TV</t>
  </si>
  <si>
    <t>Vergleichsrechner - Mobilfunk &amp; Handy</t>
  </si>
  <si>
    <t>⌂ Allgemeines</t>
  </si>
  <si>
    <t>Deckenlampen</t>
  </si>
  <si>
    <t>Werkzeugkasten</t>
  </si>
  <si>
    <t>Sichtschutz für Fenster</t>
  </si>
  <si>
    <t>Mehrfachsteckdosen</t>
  </si>
  <si>
    <t>Besen</t>
  </si>
  <si>
    <t>Putzeimer &amp; Wischer</t>
  </si>
  <si>
    <t>Wäscheständer</t>
  </si>
  <si>
    <t>Wäschekorb</t>
  </si>
  <si>
    <t>Papierkorb / Mülleimer</t>
  </si>
  <si>
    <t>Badematte</t>
  </si>
  <si>
    <t>Duschvorhang</t>
  </si>
  <si>
    <t>Reinigungsmittel</t>
  </si>
  <si>
    <t>WC-Bürste</t>
  </si>
  <si>
    <t>Töpfe &amp; Pfannen</t>
  </si>
  <si>
    <t>Besteck</t>
  </si>
  <si>
    <t>Küchenmesser</t>
  </si>
  <si>
    <t>Geschirrtuch</t>
  </si>
  <si>
    <t>Schüssel &amp; Tupperware</t>
  </si>
  <si>
    <t>Kochbesteck</t>
  </si>
  <si>
    <t>Teller</t>
  </si>
  <si>
    <t>Trinkgläser</t>
  </si>
  <si>
    <t>Tassen</t>
  </si>
  <si>
    <t>⌂ Umzug &amp; Renovierung</t>
  </si>
  <si>
    <t>Wandfarbe</t>
  </si>
  <si>
    <t>Miete: Transporter</t>
  </si>
  <si>
    <t>Umzugskartons</t>
  </si>
  <si>
    <t>Versicherungen &amp; Sparen</t>
  </si>
  <si>
    <t>Gehalt (netto)</t>
  </si>
  <si>
    <t>Malervlies</t>
  </si>
  <si>
    <t>Farbpinsel</t>
  </si>
  <si>
    <t>Teleskopstange</t>
  </si>
  <si>
    <t>Mietkaution</t>
  </si>
  <si>
    <t>Abstandszahlungen (Möbel)</t>
  </si>
  <si>
    <t>Alternative zur Barkaution: Mietkautionsversicherung</t>
  </si>
  <si>
    <t>bereits vorhanden</t>
  </si>
  <si>
    <t>jährliche Zahlungen</t>
  </si>
  <si>
    <t>Kosten für die erste eigene Wohnung</t>
  </si>
  <si>
    <t>GEZ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</si>
</sst>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sz val="10"/>
      <color rgb="FF9C0006"/>
      <name val="Arial"/>
      <family val="2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4" tint="-0.249977111117893"/>
      <name val="Arial"/>
      <family val="2"/>
    </font>
    <font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rgb="FF0070C0"/>
      </top>
      <bottom style="medium">
        <color rgb="FF0070C0"/>
      </bottom>
      <diagonal/>
    </border>
    <border>
      <left style="thick">
        <color theme="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0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ck">
        <color theme="0"/>
      </left>
      <right/>
      <top style="medium">
        <color rgb="FFC00000"/>
      </top>
      <bottom style="medium">
        <color rgb="FFC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C00000"/>
      </top>
      <bottom style="thin">
        <color theme="0" tint="-0.34998626667073579"/>
      </bottom>
      <diagonal/>
    </border>
  </borders>
  <cellStyleXfs count="9">
    <xf numFmtId="0" fontId="0" fillId="0" borderId="0"/>
    <xf numFmtId="0" fontId="3" fillId="0" borderId="1" applyNumberFormat="0" applyFill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1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14" applyNumberFormat="0" applyFont="0" applyAlignment="0" applyProtection="0"/>
  </cellStyleXfs>
  <cellXfs count="73">
    <xf numFmtId="0" fontId="0" fillId="0" borderId="0" xfId="0"/>
    <xf numFmtId="164" fontId="7" fillId="7" borderId="3" xfId="0" applyNumberFormat="1" applyFont="1" applyFill="1" applyBorder="1" applyAlignment="1">
      <alignment vertical="center"/>
    </xf>
    <xf numFmtId="0" fontId="9" fillId="6" borderId="8" xfId="0" applyFont="1" applyFill="1" applyBorder="1" applyAlignment="1" applyProtection="1">
      <alignment horizontal="left" vertical="center" indent="1"/>
      <protection locked="0"/>
    </xf>
    <xf numFmtId="164" fontId="7" fillId="7" borderId="9" xfId="0" applyNumberFormat="1" applyFont="1" applyFill="1" applyBorder="1" applyAlignment="1" applyProtection="1">
      <alignment vertical="center"/>
      <protection locked="0"/>
    </xf>
    <xf numFmtId="164" fontId="7" fillId="7" borderId="8" xfId="0" applyNumberFormat="1" applyFont="1" applyFill="1" applyBorder="1" applyAlignment="1" applyProtection="1">
      <alignment vertical="center"/>
      <protection locked="0"/>
    </xf>
    <xf numFmtId="164" fontId="7" fillId="0" borderId="8" xfId="0" applyNumberFormat="1" applyFont="1" applyFill="1" applyBorder="1" applyAlignment="1">
      <alignment vertical="center"/>
    </xf>
    <xf numFmtId="0" fontId="10" fillId="6" borderId="3" xfId="0" applyFont="1" applyFill="1" applyBorder="1" applyAlignment="1" applyProtection="1">
      <alignment horizontal="left" vertical="center" indent="1"/>
      <protection locked="0"/>
    </xf>
    <xf numFmtId="0" fontId="10" fillId="6" borderId="10" xfId="0" applyFont="1" applyFill="1" applyBorder="1" applyAlignment="1" applyProtection="1">
      <alignment horizontal="left" vertical="center" indent="1"/>
      <protection locked="0"/>
    </xf>
    <xf numFmtId="0" fontId="11" fillId="8" borderId="7" xfId="0" applyFont="1" applyFill="1" applyBorder="1" applyAlignment="1">
      <alignment horizontal="left" vertical="center"/>
    </xf>
    <xf numFmtId="164" fontId="12" fillId="8" borderId="6" xfId="0" applyNumberFormat="1" applyFont="1" applyFill="1" applyBorder="1" applyAlignment="1">
      <alignment vertical="center"/>
    </xf>
    <xf numFmtId="0" fontId="9" fillId="6" borderId="3" xfId="0" applyFont="1" applyFill="1" applyBorder="1" applyAlignment="1" applyProtection="1">
      <alignment horizontal="left" vertical="center" indent="1"/>
      <protection locked="0"/>
    </xf>
    <xf numFmtId="164" fontId="7" fillId="7" borderId="4" xfId="0" applyNumberFormat="1" applyFont="1" applyFill="1" applyBorder="1" applyAlignment="1" applyProtection="1">
      <alignment vertical="center"/>
      <protection locked="0"/>
    </xf>
    <xf numFmtId="164" fontId="7" fillId="7" borderId="3" xfId="0" applyNumberFormat="1" applyFont="1" applyFill="1" applyBorder="1" applyAlignment="1" applyProtection="1">
      <alignment vertical="center"/>
      <protection locked="0"/>
    </xf>
    <xf numFmtId="0" fontId="0" fillId="6" borderId="0" xfId="0" applyFill="1" applyAlignment="1">
      <alignment vertical="center"/>
    </xf>
    <xf numFmtId="0" fontId="0" fillId="6" borderId="2" xfId="0" applyFill="1" applyBorder="1" applyAlignment="1">
      <alignment vertical="center"/>
    </xf>
    <xf numFmtId="164" fontId="7" fillId="7" borderId="0" xfId="0" applyNumberFormat="1" applyFont="1" applyFill="1" applyBorder="1" applyAlignment="1" applyProtection="1">
      <alignment vertical="center"/>
      <protection locked="0"/>
    </xf>
    <xf numFmtId="0" fontId="0" fillId="6" borderId="0" xfId="0" applyFill="1" applyBorder="1" applyAlignment="1">
      <alignment vertical="center"/>
    </xf>
    <xf numFmtId="0" fontId="9" fillId="6" borderId="0" xfId="0" applyFont="1" applyFill="1" applyBorder="1" applyAlignment="1" applyProtection="1">
      <alignment horizontal="left" vertical="center" indent="1"/>
      <protection locked="0"/>
    </xf>
    <xf numFmtId="0" fontId="9" fillId="6" borderId="3" xfId="0" applyFont="1" applyFill="1" applyBorder="1" applyAlignment="1" applyProtection="1">
      <alignment horizontal="left" vertical="center" wrapText="1" indent="1"/>
      <protection locked="0"/>
    </xf>
    <xf numFmtId="0" fontId="13" fillId="6" borderId="3" xfId="5" applyFont="1" applyFill="1" applyBorder="1" applyAlignment="1">
      <alignment horizontal="left" vertical="center" indent="1"/>
    </xf>
    <xf numFmtId="0" fontId="6" fillId="9" borderId="0" xfId="1" applyFont="1" applyFill="1" applyBorder="1" applyAlignment="1">
      <alignment vertical="center"/>
    </xf>
    <xf numFmtId="0" fontId="6" fillId="9" borderId="2" xfId="1" applyFont="1" applyFill="1" applyBorder="1" applyAlignment="1">
      <alignment horizontal="right" vertical="center"/>
    </xf>
    <xf numFmtId="0" fontId="6" fillId="9" borderId="0" xfId="1" applyFont="1" applyFill="1" applyBorder="1" applyAlignment="1">
      <alignment horizontal="right" vertical="center"/>
    </xf>
    <xf numFmtId="0" fontId="13" fillId="0" borderId="0" xfId="5" applyFont="1" applyFill="1" applyBorder="1" applyAlignment="1">
      <alignment horizontal="left" vertical="center" indent="1"/>
    </xf>
    <xf numFmtId="164" fontId="7" fillId="0" borderId="0" xfId="0" applyNumberFormat="1" applyFont="1" applyFill="1" applyBorder="1" applyAlignment="1">
      <alignment vertical="center"/>
    </xf>
    <xf numFmtId="0" fontId="2" fillId="5" borderId="5" xfId="5" applyBorder="1" applyAlignment="1">
      <alignment vertical="center"/>
    </xf>
    <xf numFmtId="0" fontId="2" fillId="5" borderId="6" xfId="5" applyBorder="1" applyAlignment="1">
      <alignment horizontal="right" vertical="center"/>
    </xf>
    <xf numFmtId="0" fontId="2" fillId="5" borderId="7" xfId="5" applyBorder="1" applyAlignment="1">
      <alignment horizontal="right" vertical="center"/>
    </xf>
    <xf numFmtId="0" fontId="4" fillId="2" borderId="11" xfId="2" applyBorder="1" applyAlignment="1">
      <alignment horizontal="left" vertical="center"/>
    </xf>
    <xf numFmtId="164" fontId="4" fillId="2" borderId="12" xfId="2" applyNumberFormat="1" applyBorder="1" applyAlignment="1">
      <alignment vertical="center"/>
    </xf>
    <xf numFmtId="0" fontId="5" fillId="4" borderId="11" xfId="4" applyBorder="1" applyAlignment="1">
      <alignment vertical="center"/>
    </xf>
    <xf numFmtId="0" fontId="5" fillId="4" borderId="12" xfId="4" applyBorder="1" applyAlignment="1">
      <alignment horizontal="right" vertical="center"/>
    </xf>
    <xf numFmtId="0" fontId="5" fillId="4" borderId="11" xfId="4" applyBorder="1" applyAlignment="1">
      <alignment horizontal="right" vertical="center"/>
    </xf>
    <xf numFmtId="8" fontId="8" fillId="0" borderId="0" xfId="3" applyNumberFormat="1" applyFont="1" applyFill="1" applyBorder="1" applyAlignment="1">
      <alignment vertical="center"/>
    </xf>
    <xf numFmtId="0" fontId="0" fillId="0" borderId="0" xfId="0" applyFill="1"/>
    <xf numFmtId="0" fontId="13" fillId="10" borderId="14" xfId="8" applyFont="1" applyAlignment="1">
      <alignment horizontal="left" vertical="center" wrapText="1" indent="1"/>
    </xf>
    <xf numFmtId="0" fontId="13" fillId="0" borderId="14" xfId="8" applyFont="1" applyFill="1" applyAlignment="1">
      <alignment horizontal="left" vertical="center" wrapText="1" indent="1"/>
    </xf>
    <xf numFmtId="8" fontId="8" fillId="0" borderId="14" xfId="8" applyNumberFormat="1" applyFont="1" applyFill="1" applyAlignment="1">
      <alignment vertical="center"/>
    </xf>
    <xf numFmtId="8" fontId="14" fillId="0" borderId="14" xfId="8" applyNumberFormat="1" applyFont="1" applyFill="1" applyAlignment="1">
      <alignment vertical="center" wrapText="1"/>
    </xf>
    <xf numFmtId="8" fontId="20" fillId="0" borderId="14" xfId="8" applyNumberFormat="1" applyFont="1" applyFill="1" applyAlignment="1">
      <alignment vertical="center"/>
    </xf>
    <xf numFmtId="8" fontId="21" fillId="10" borderId="14" xfId="8" applyNumberFormat="1" applyFont="1" applyAlignment="1">
      <alignment vertical="center" wrapText="1"/>
    </xf>
    <xf numFmtId="164" fontId="17" fillId="7" borderId="13" xfId="6" applyNumberFormat="1" applyFont="1" applyFill="1" applyAlignment="1">
      <alignment horizontal="center" vertical="center"/>
    </xf>
    <xf numFmtId="0" fontId="16" fillId="9" borderId="15" xfId="1" applyFont="1" applyFill="1" applyBorder="1" applyAlignment="1">
      <alignment horizontal="center" vertical="center"/>
    </xf>
    <xf numFmtId="8" fontId="18" fillId="10" borderId="14" xfId="7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0" xfId="0" applyFill="1"/>
    <xf numFmtId="0" fontId="13" fillId="6" borderId="0" xfId="0" applyFont="1" applyFill="1" applyAlignment="1">
      <alignment vertical="center" wrapText="1"/>
    </xf>
    <xf numFmtId="8" fontId="23" fillId="0" borderId="0" xfId="7" applyNumberFormat="1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vertical="center"/>
    </xf>
    <xf numFmtId="0" fontId="19" fillId="0" borderId="0" xfId="0" applyFont="1" applyFill="1"/>
    <xf numFmtId="0" fontId="13" fillId="0" borderId="0" xfId="4" applyFont="1" applyFill="1" applyBorder="1" applyAlignment="1">
      <alignment vertical="center"/>
    </xf>
    <xf numFmtId="0" fontId="2" fillId="5" borderId="16" xfId="5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left" vertical="center"/>
    </xf>
    <xf numFmtId="164" fontId="1" fillId="0" borderId="0" xfId="2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" fillId="0" borderId="0" xfId="4" applyFont="1" applyFill="1" applyBorder="1" applyAlignment="1">
      <alignment horizontal="left" vertical="center"/>
    </xf>
    <xf numFmtId="0" fontId="24" fillId="6" borderId="17" xfId="0" applyFont="1" applyFill="1" applyBorder="1" applyAlignment="1" applyProtection="1">
      <alignment horizontal="left" vertical="center"/>
      <protection locked="0"/>
    </xf>
    <xf numFmtId="0" fontId="5" fillId="4" borderId="12" xfId="4" applyBorder="1" applyAlignment="1">
      <alignment horizontal="right" vertical="center" wrapText="1"/>
    </xf>
    <xf numFmtId="164" fontId="7" fillId="7" borderId="4" xfId="0" applyNumberFormat="1" applyFont="1" applyFill="1" applyBorder="1" applyAlignment="1" applyProtection="1">
      <alignment horizontal="center" vertical="center"/>
      <protection locked="0"/>
    </xf>
    <xf numFmtId="0" fontId="1" fillId="5" borderId="16" xfId="5" applyFont="1" applyBorder="1" applyAlignment="1">
      <alignment horizontal="center" vertical="center"/>
    </xf>
    <xf numFmtId="164" fontId="18" fillId="0" borderId="0" xfId="7" applyNumberFormat="1" applyFill="1" applyBorder="1" applyAlignment="1">
      <alignment horizontal="left" vertical="center"/>
    </xf>
    <xf numFmtId="164" fontId="7" fillId="7" borderId="3" xfId="0" applyNumberFormat="1" applyFont="1" applyFill="1" applyBorder="1" applyAlignment="1" applyProtection="1">
      <alignment horizontal="right" vertical="center"/>
      <protection locked="0"/>
    </xf>
    <xf numFmtId="8" fontId="25" fillId="0" borderId="0" xfId="3" applyNumberFormat="1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left" vertical="center"/>
    </xf>
    <xf numFmtId="164" fontId="7" fillId="6" borderId="8" xfId="0" applyNumberFormat="1" applyFont="1" applyFill="1" applyBorder="1" applyAlignment="1" applyProtection="1">
      <alignment vertical="center"/>
      <protection locked="0"/>
    </xf>
    <xf numFmtId="164" fontId="7" fillId="6" borderId="3" xfId="0" applyNumberFormat="1" applyFont="1" applyFill="1" applyBorder="1" applyAlignment="1" applyProtection="1">
      <alignment vertical="center"/>
      <protection locked="0"/>
    </xf>
    <xf numFmtId="0" fontId="24" fillId="6" borderId="17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 wrapText="1"/>
    </xf>
    <xf numFmtId="0" fontId="27" fillId="6" borderId="0" xfId="0" applyFont="1" applyFill="1" applyBorder="1" applyAlignment="1">
      <alignment horizontal="center"/>
    </xf>
    <xf numFmtId="8" fontId="28" fillId="0" borderId="0" xfId="3" applyNumberFormat="1" applyFont="1" applyFill="1" applyBorder="1" applyAlignment="1">
      <alignment horizontal="right" vertical="center"/>
    </xf>
    <xf numFmtId="164" fontId="29" fillId="0" borderId="0" xfId="0" applyNumberFormat="1" applyFont="1" applyFill="1" applyBorder="1" applyAlignment="1">
      <alignment horizontal="left" vertical="center"/>
    </xf>
    <xf numFmtId="8" fontId="30" fillId="0" borderId="0" xfId="3" applyNumberFormat="1" applyFont="1" applyFill="1" applyBorder="1" applyAlignment="1">
      <alignment vertical="center"/>
    </xf>
  </cellXfs>
  <cellStyles count="9">
    <cellStyle name="20 % - Akzent1" xfId="3" builtinId="30"/>
    <cellStyle name="40 % - Akzent3" xfId="5" builtinId="39"/>
    <cellStyle name="Akzent2" xfId="4" builtinId="33"/>
    <cellStyle name="Ergebnis" xfId="6" builtinId="25"/>
    <cellStyle name="Link" xfId="7" builtinId="8"/>
    <cellStyle name="Notiz" xfId="8" builtinId="10"/>
    <cellStyle name="Schlecht" xfId="2" builtinId="27"/>
    <cellStyle name="Standard" xfId="0" builtinId="0"/>
    <cellStyle name="Überschrift 1" xfId="1" builtinId="16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TableStyleMedium2" defaultPivotStyle="PivotStyleMedium9">
    <tableStyle name="Family Budget Cash Available" pivot="0" count="6">
      <tableStyleElement type="wholeTable" dxfId="41"/>
      <tableStyleElement type="headerRow" dxfId="40"/>
      <tableStyleElement type="totalRow" dxfId="39"/>
      <tableStyleElement type="firstColumn" dxfId="38"/>
      <tableStyleElement type="firstHeaderCell" dxfId="37"/>
      <tableStyleElement type="firstTotalCell" dxfId="36"/>
    </tableStyle>
    <tableStyle name="Family Budget Cash Available 2" pivot="0" count="6">
      <tableStyleElement type="wholeTable" dxfId="35"/>
      <tableStyleElement type="headerRow" dxfId="34"/>
      <tableStyleElement type="totalRow" dxfId="33"/>
      <tableStyleElement type="firstColumn" dxfId="32"/>
      <tableStyleElement type="firstHeaderCell" dxfId="31"/>
      <tableStyleElement type="firstTotalCell" dxfId="30"/>
    </tableStyle>
    <tableStyle name="Family Budget Cash Available 3" pivot="0" count="6">
      <tableStyleElement type="wholeTable" dxfId="29"/>
      <tableStyleElement type="headerRow" dxfId="28"/>
      <tableStyleElement type="totalRow" dxfId="27"/>
      <tableStyleElement type="firstColumn" dxfId="26"/>
      <tableStyleElement type="firstHeaderCell" dxfId="25"/>
      <tableStyleElement type="firstTotalCell" dxfId="24"/>
    </tableStyle>
  </tableStyles>
  <colors>
    <mruColors>
      <color rgb="FF66FF99"/>
      <color rgb="FFFF9966"/>
      <color rgb="FF99FFCC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52021</xdr:rowOff>
    </xdr:from>
    <xdr:to>
      <xdr:col>6</xdr:col>
      <xdr:colOff>0</xdr:colOff>
      <xdr:row>1</xdr:row>
      <xdr:rowOff>181245</xdr:rowOff>
    </xdr:to>
    <xdr:pic>
      <xdr:nvPicPr>
        <xdr:cNvPr id="2" name="Grafik 1" descr="Budenheld_Immobilienboer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1095" y="52021"/>
          <a:ext cx="498963" cy="327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168519</xdr:colOff>
      <xdr:row>21</xdr:row>
      <xdr:rowOff>43961</xdr:rowOff>
    </xdr:from>
    <xdr:to>
      <xdr:col>4</xdr:col>
      <xdr:colOff>359019</xdr:colOff>
      <xdr:row>21</xdr:row>
      <xdr:rowOff>161192</xdr:rowOff>
    </xdr:to>
    <xdr:sp macro="" textlink="">
      <xdr:nvSpPr>
        <xdr:cNvPr id="3" name="Pfeil nach rechts 2"/>
        <xdr:cNvSpPr/>
      </xdr:nvSpPr>
      <xdr:spPr>
        <a:xfrm>
          <a:off x="5480538" y="4828442"/>
          <a:ext cx="190500" cy="117231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168519</xdr:colOff>
      <xdr:row>24</xdr:row>
      <xdr:rowOff>43961</xdr:rowOff>
    </xdr:from>
    <xdr:to>
      <xdr:col>4</xdr:col>
      <xdr:colOff>359019</xdr:colOff>
      <xdr:row>24</xdr:row>
      <xdr:rowOff>161192</xdr:rowOff>
    </xdr:to>
    <xdr:sp macro="" textlink="">
      <xdr:nvSpPr>
        <xdr:cNvPr id="4" name="Pfeil nach rechts 3"/>
        <xdr:cNvSpPr/>
      </xdr:nvSpPr>
      <xdr:spPr>
        <a:xfrm>
          <a:off x="5480538" y="4828442"/>
          <a:ext cx="190500" cy="117231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168519</xdr:colOff>
      <xdr:row>25</xdr:row>
      <xdr:rowOff>43961</xdr:rowOff>
    </xdr:from>
    <xdr:to>
      <xdr:col>4</xdr:col>
      <xdr:colOff>359019</xdr:colOff>
      <xdr:row>25</xdr:row>
      <xdr:rowOff>161192</xdr:rowOff>
    </xdr:to>
    <xdr:sp macro="" textlink="">
      <xdr:nvSpPr>
        <xdr:cNvPr id="5" name="Pfeil nach rechts 4"/>
        <xdr:cNvSpPr/>
      </xdr:nvSpPr>
      <xdr:spPr>
        <a:xfrm>
          <a:off x="5480538" y="4828442"/>
          <a:ext cx="190500" cy="117231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168519</xdr:colOff>
      <xdr:row>27</xdr:row>
      <xdr:rowOff>43961</xdr:rowOff>
    </xdr:from>
    <xdr:to>
      <xdr:col>4</xdr:col>
      <xdr:colOff>359019</xdr:colOff>
      <xdr:row>27</xdr:row>
      <xdr:rowOff>161192</xdr:rowOff>
    </xdr:to>
    <xdr:sp macro="" textlink="">
      <xdr:nvSpPr>
        <xdr:cNvPr id="6" name="Pfeil nach rechts 5"/>
        <xdr:cNvSpPr/>
      </xdr:nvSpPr>
      <xdr:spPr>
        <a:xfrm>
          <a:off x="5568461" y="6103326"/>
          <a:ext cx="190500" cy="117231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168519</xdr:colOff>
      <xdr:row>45</xdr:row>
      <xdr:rowOff>43961</xdr:rowOff>
    </xdr:from>
    <xdr:to>
      <xdr:col>4</xdr:col>
      <xdr:colOff>359019</xdr:colOff>
      <xdr:row>45</xdr:row>
      <xdr:rowOff>161192</xdr:rowOff>
    </xdr:to>
    <xdr:sp macro="" textlink="">
      <xdr:nvSpPr>
        <xdr:cNvPr id="7" name="Pfeil nach rechts 6"/>
        <xdr:cNvSpPr/>
      </xdr:nvSpPr>
      <xdr:spPr>
        <a:xfrm>
          <a:off x="5480538" y="6103326"/>
          <a:ext cx="190500" cy="117231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168519</xdr:colOff>
      <xdr:row>46</xdr:row>
      <xdr:rowOff>43961</xdr:rowOff>
    </xdr:from>
    <xdr:to>
      <xdr:col>4</xdr:col>
      <xdr:colOff>359019</xdr:colOff>
      <xdr:row>46</xdr:row>
      <xdr:rowOff>161192</xdr:rowOff>
    </xdr:to>
    <xdr:sp macro="" textlink="">
      <xdr:nvSpPr>
        <xdr:cNvPr id="8" name="Pfeil nach rechts 7"/>
        <xdr:cNvSpPr/>
      </xdr:nvSpPr>
      <xdr:spPr>
        <a:xfrm>
          <a:off x="5480538" y="6103326"/>
          <a:ext cx="190500" cy="117231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168519</xdr:colOff>
      <xdr:row>28</xdr:row>
      <xdr:rowOff>43961</xdr:rowOff>
    </xdr:from>
    <xdr:to>
      <xdr:col>4</xdr:col>
      <xdr:colOff>359019</xdr:colOff>
      <xdr:row>28</xdr:row>
      <xdr:rowOff>161192</xdr:rowOff>
    </xdr:to>
    <xdr:sp macro="" textlink="">
      <xdr:nvSpPr>
        <xdr:cNvPr id="9" name="Pfeil nach rechts 8"/>
        <xdr:cNvSpPr/>
      </xdr:nvSpPr>
      <xdr:spPr>
        <a:xfrm>
          <a:off x="5568461" y="6103326"/>
          <a:ext cx="190500" cy="117231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168519</xdr:colOff>
      <xdr:row>55</xdr:row>
      <xdr:rowOff>43961</xdr:rowOff>
    </xdr:from>
    <xdr:to>
      <xdr:col>4</xdr:col>
      <xdr:colOff>359019</xdr:colOff>
      <xdr:row>55</xdr:row>
      <xdr:rowOff>161192</xdr:rowOff>
    </xdr:to>
    <xdr:sp macro="" textlink="">
      <xdr:nvSpPr>
        <xdr:cNvPr id="10" name="Pfeil nach rechts 9"/>
        <xdr:cNvSpPr/>
      </xdr:nvSpPr>
      <xdr:spPr>
        <a:xfrm>
          <a:off x="5568461" y="9180634"/>
          <a:ext cx="190500" cy="117231"/>
        </a:xfrm>
        <a:prstGeom prst="right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1839057</xdr:colOff>
      <xdr:row>0</xdr:row>
      <xdr:rowOff>29308</xdr:rowOff>
    </xdr:from>
    <xdr:to>
      <xdr:col>5</xdr:col>
      <xdr:colOff>2628362</xdr:colOff>
      <xdr:row>1</xdr:row>
      <xdr:rowOff>35951</xdr:rowOff>
    </xdr:to>
    <xdr:sp macro="" textlink="">
      <xdr:nvSpPr>
        <xdr:cNvPr id="13" name="Textfeld 2"/>
        <xdr:cNvSpPr txBox="1">
          <a:spLocks noChangeArrowheads="1"/>
        </xdr:cNvSpPr>
      </xdr:nvSpPr>
      <xdr:spPr bwMode="auto">
        <a:xfrm>
          <a:off x="7766538" y="29308"/>
          <a:ext cx="789305" cy="2044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de-DE" sz="8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Budenheld.de</a:t>
          </a:r>
          <a:endParaRPr lang="de-DE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2315307</xdr:colOff>
      <xdr:row>0</xdr:row>
      <xdr:rowOff>59362</xdr:rowOff>
    </xdr:from>
    <xdr:to>
      <xdr:col>5</xdr:col>
      <xdr:colOff>3090496</xdr:colOff>
      <xdr:row>2</xdr:row>
      <xdr:rowOff>153866</xdr:rowOff>
    </xdr:to>
    <xdr:pic>
      <xdr:nvPicPr>
        <xdr:cNvPr id="11" name="Grafik 10" descr="Budenheld_Immobilienboers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2788" y="59362"/>
          <a:ext cx="775189" cy="504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udenheld.de/handy/" TargetMode="External"/><Relationship Id="rId3" Type="http://schemas.openxmlformats.org/officeDocument/2006/relationships/hyperlink" Target="https://budenheld.de/haftpflichtversicherung/" TargetMode="External"/><Relationship Id="rId7" Type="http://schemas.openxmlformats.org/officeDocument/2006/relationships/hyperlink" Target="https://budenheld.de/immobilien/mieten/wohnung/" TargetMode="External"/><Relationship Id="rId2" Type="http://schemas.openxmlformats.org/officeDocument/2006/relationships/hyperlink" Target="https://budenheld.de/hausratversicherung/" TargetMode="External"/><Relationship Id="rId1" Type="http://schemas.openxmlformats.org/officeDocument/2006/relationships/hyperlink" Target="https://budenheld.de/immobilien/mieten/wohnung/" TargetMode="External"/><Relationship Id="rId6" Type="http://schemas.openxmlformats.org/officeDocument/2006/relationships/hyperlink" Target="https://budenheld.de/strom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budenheld.de/gas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budenheld.de/internet/" TargetMode="External"/><Relationship Id="rId9" Type="http://schemas.openxmlformats.org/officeDocument/2006/relationships/hyperlink" Target="https://budenheld.de/mietkautionsversicheru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abSelected="1" topLeftCell="A56" zoomScale="130" zoomScaleNormal="130" workbookViewId="0">
      <selection activeCell="F67" sqref="F67"/>
    </sheetView>
  </sheetViews>
  <sheetFormatPr baseColWidth="10" defaultRowHeight="15" x14ac:dyDescent="0.25"/>
  <cols>
    <col min="1" max="1" width="25.28515625" customWidth="1"/>
    <col min="2" max="2" width="23.28515625" bestFit="1" customWidth="1"/>
    <col min="3" max="3" width="17.7109375" bestFit="1" customWidth="1"/>
    <col min="4" max="4" width="14.7109375" bestFit="1" customWidth="1"/>
    <col min="5" max="5" width="7.85546875" customWidth="1"/>
    <col min="6" max="6" width="46.85546875" style="34" customWidth="1"/>
  </cols>
  <sheetData>
    <row r="1" spans="1:17" ht="15.75" customHeight="1" x14ac:dyDescent="0.25">
      <c r="A1" s="69" t="s">
        <v>117</v>
      </c>
      <c r="B1" s="69"/>
      <c r="C1" s="69"/>
      <c r="D1" s="69"/>
      <c r="E1" s="69"/>
      <c r="F1" s="69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ht="16.5" customHeight="1" x14ac:dyDescent="0.25">
      <c r="A2" s="69"/>
      <c r="B2" s="69"/>
      <c r="C2" s="69"/>
      <c r="D2" s="69"/>
      <c r="E2" s="69"/>
      <c r="F2" s="69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x14ac:dyDescent="0.25">
      <c r="A3" s="44"/>
      <c r="B3" s="44"/>
      <c r="C3" s="44"/>
      <c r="D3" s="44"/>
      <c r="E3" s="44"/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x14ac:dyDescent="0.25">
      <c r="A4" s="20" t="s">
        <v>0</v>
      </c>
      <c r="B4" s="21" t="s">
        <v>32</v>
      </c>
      <c r="C4" s="22" t="s">
        <v>21</v>
      </c>
      <c r="D4" s="22" t="s">
        <v>1</v>
      </c>
      <c r="E4" s="33"/>
      <c r="F4" s="42" t="s">
        <v>68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 ht="18.75" thickBot="1" x14ac:dyDescent="0.3">
      <c r="A5" s="19" t="s">
        <v>67</v>
      </c>
      <c r="B5" s="1">
        <f>SUM(B19-B38-B53)</f>
        <v>332.5</v>
      </c>
      <c r="C5" s="1">
        <f>SUM(C19-C38-C53-C56-C57-C115)</f>
        <v>1590</v>
      </c>
      <c r="D5" s="1">
        <f>SUM(D19-D38-D53)</f>
        <v>6830</v>
      </c>
      <c r="E5" s="33"/>
      <c r="F5" s="41">
        <f>SUM(B5)+C5-(B22*1.1)</f>
        <v>1537.5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 ht="15.75" thickTop="1" x14ac:dyDescent="0.25">
      <c r="A6" s="23"/>
      <c r="B6" s="24"/>
      <c r="C6" s="24"/>
      <c r="D6" s="24"/>
      <c r="E6" s="33"/>
      <c r="F6" s="2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 ht="51" customHeight="1" x14ac:dyDescent="0.25">
      <c r="A7" s="35" t="s">
        <v>35</v>
      </c>
      <c r="B7" s="39"/>
      <c r="C7" s="40" t="s">
        <v>36</v>
      </c>
      <c r="D7" s="37"/>
      <c r="E7" s="33"/>
      <c r="F7" s="43" t="s">
        <v>46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15.75" customHeight="1" thickBot="1" x14ac:dyDescent="0.3">
      <c r="A8" s="36"/>
      <c r="B8" s="37"/>
      <c r="C8" s="38"/>
      <c r="D8" s="37"/>
      <c r="E8" s="33"/>
      <c r="F8" s="47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</row>
    <row r="9" spans="1:17" ht="15.75" thickBot="1" x14ac:dyDescent="0.3">
      <c r="A9" s="25" t="s">
        <v>22</v>
      </c>
      <c r="B9" s="26" t="s">
        <v>30</v>
      </c>
      <c r="C9" s="27" t="s">
        <v>21</v>
      </c>
      <c r="D9" s="27" t="s">
        <v>1</v>
      </c>
      <c r="E9" s="33"/>
      <c r="F9" s="48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ht="15" customHeight="1" x14ac:dyDescent="0.25">
      <c r="A10" s="2" t="s">
        <v>108</v>
      </c>
      <c r="B10" s="3">
        <v>1200</v>
      </c>
      <c r="C10" s="4">
        <v>500</v>
      </c>
      <c r="D10" s="5">
        <f t="shared" ref="D10:D18" si="0">SUM(B10*12+C10)</f>
        <v>14900</v>
      </c>
      <c r="E10" s="33"/>
      <c r="F10" s="68" t="s">
        <v>31</v>
      </c>
      <c r="G10" s="46"/>
      <c r="H10" s="45"/>
      <c r="I10" s="45"/>
      <c r="J10" s="45"/>
      <c r="K10" s="45"/>
      <c r="L10" s="45"/>
      <c r="M10" s="45"/>
      <c r="N10" s="45"/>
      <c r="O10" s="45"/>
      <c r="P10" s="45"/>
      <c r="Q10" s="45"/>
    </row>
    <row r="11" spans="1:17" x14ac:dyDescent="0.25">
      <c r="A11" s="10" t="s">
        <v>45</v>
      </c>
      <c r="B11" s="3"/>
      <c r="C11" s="4">
        <v>3000</v>
      </c>
      <c r="D11" s="5">
        <f t="shared" si="0"/>
        <v>3000</v>
      </c>
      <c r="E11" s="33"/>
      <c r="F11" s="68"/>
      <c r="G11" s="46"/>
      <c r="H11" s="45"/>
      <c r="I11" s="45"/>
      <c r="J11" s="45"/>
      <c r="K11" s="45"/>
      <c r="L11" s="45"/>
      <c r="M11" s="45"/>
      <c r="N11" s="45"/>
      <c r="O11" s="45"/>
      <c r="P11" s="45"/>
      <c r="Q11" s="45"/>
    </row>
    <row r="12" spans="1:17" x14ac:dyDescent="0.25">
      <c r="A12" s="10" t="s">
        <v>2</v>
      </c>
      <c r="B12" s="3">
        <v>250</v>
      </c>
      <c r="C12" s="4"/>
      <c r="D12" s="5">
        <f t="shared" si="0"/>
        <v>3000</v>
      </c>
      <c r="E12" s="33"/>
      <c r="F12" s="68"/>
      <c r="G12" s="46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1:17" x14ac:dyDescent="0.25">
      <c r="A13" s="10" t="s">
        <v>3</v>
      </c>
      <c r="B13" s="3"/>
      <c r="C13" s="4"/>
      <c r="D13" s="5">
        <f t="shared" si="0"/>
        <v>0</v>
      </c>
      <c r="E13" s="33"/>
      <c r="F13" s="49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x14ac:dyDescent="0.25">
      <c r="A14" s="10" t="s">
        <v>24</v>
      </c>
      <c r="B14" s="3"/>
      <c r="C14" s="4"/>
      <c r="D14" s="5">
        <f t="shared" si="0"/>
        <v>0</v>
      </c>
      <c r="E14" s="33"/>
      <c r="F14" s="49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5">
      <c r="A15" s="10" t="s">
        <v>25</v>
      </c>
      <c r="B15" s="3"/>
      <c r="C15" s="4"/>
      <c r="D15" s="5">
        <f t="shared" si="0"/>
        <v>0</v>
      </c>
      <c r="E15" s="33"/>
      <c r="F15" s="49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x14ac:dyDescent="0.25">
      <c r="A16" s="6"/>
      <c r="B16" s="3"/>
      <c r="C16" s="4"/>
      <c r="D16" s="5">
        <f t="shared" si="0"/>
        <v>0</v>
      </c>
      <c r="E16" s="33"/>
      <c r="F16" s="49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</row>
    <row r="17" spans="1:17" x14ac:dyDescent="0.25">
      <c r="A17" s="6"/>
      <c r="B17" s="3"/>
      <c r="C17" s="4"/>
      <c r="D17" s="5">
        <f t="shared" si="0"/>
        <v>0</v>
      </c>
      <c r="E17" s="33"/>
      <c r="F17" s="49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</row>
    <row r="18" spans="1:17" ht="15.75" thickBot="1" x14ac:dyDescent="0.3">
      <c r="A18" s="7"/>
      <c r="B18" s="3"/>
      <c r="C18" s="15"/>
      <c r="D18" s="5">
        <f t="shared" si="0"/>
        <v>0</v>
      </c>
      <c r="E18" s="33"/>
      <c r="F18" s="49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15.75" thickBot="1" x14ac:dyDescent="0.3">
      <c r="A19" s="8" t="s">
        <v>4</v>
      </c>
      <c r="B19" s="9">
        <f>SUM(B10:B18)</f>
        <v>1450</v>
      </c>
      <c r="C19" s="9">
        <f>SUM(C10:C18)</f>
        <v>3500</v>
      </c>
      <c r="D19" s="9">
        <f>SUM(D10:D18)</f>
        <v>20900</v>
      </c>
      <c r="E19" s="33"/>
      <c r="F19" s="49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5.75" thickBot="1" x14ac:dyDescent="0.3">
      <c r="E20" s="33"/>
      <c r="F20" s="51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15.75" thickBot="1" x14ac:dyDescent="0.3">
      <c r="A21" s="30" t="s">
        <v>23</v>
      </c>
      <c r="B21" s="32" t="s">
        <v>30</v>
      </c>
      <c r="C21" s="32" t="s">
        <v>21</v>
      </c>
      <c r="D21" s="32" t="s">
        <v>1</v>
      </c>
      <c r="E21" s="33"/>
      <c r="F21" s="52" t="s">
        <v>38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x14ac:dyDescent="0.25">
      <c r="A22" s="2" t="s">
        <v>47</v>
      </c>
      <c r="B22" s="3">
        <v>350</v>
      </c>
      <c r="C22" s="65"/>
      <c r="D22" s="5">
        <f t="shared" ref="D22:D37" si="1">SUM(B22*12+C22)</f>
        <v>4200</v>
      </c>
      <c r="E22" s="33"/>
      <c r="F22" s="61" t="s">
        <v>37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x14ac:dyDescent="0.25">
      <c r="A23" s="10" t="s">
        <v>26</v>
      </c>
      <c r="B23" s="11">
        <v>150</v>
      </c>
      <c r="C23" s="66"/>
      <c r="D23" s="5">
        <f t="shared" si="1"/>
        <v>1800</v>
      </c>
      <c r="E23" s="33"/>
      <c r="F23" s="53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17" ht="25.5" x14ac:dyDescent="0.25">
      <c r="A24" s="18" t="s">
        <v>29</v>
      </c>
      <c r="B24" s="11">
        <v>200</v>
      </c>
      <c r="C24" s="66"/>
      <c r="D24" s="5">
        <f t="shared" si="1"/>
        <v>2400</v>
      </c>
      <c r="E24" s="33"/>
      <c r="F24" s="53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17" x14ac:dyDescent="0.25">
      <c r="A25" s="10" t="s">
        <v>5</v>
      </c>
      <c r="B25" s="11">
        <v>40</v>
      </c>
      <c r="C25" s="66"/>
      <c r="D25" s="5">
        <f t="shared" si="1"/>
        <v>480</v>
      </c>
      <c r="E25" s="33"/>
      <c r="F25" s="61" t="s">
        <v>39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</row>
    <row r="26" spans="1:17" x14ac:dyDescent="0.25">
      <c r="A26" s="10" t="s">
        <v>6</v>
      </c>
      <c r="B26" s="11">
        <v>0</v>
      </c>
      <c r="C26" s="66"/>
      <c r="D26" s="5">
        <f t="shared" si="1"/>
        <v>0</v>
      </c>
      <c r="E26" s="33"/>
      <c r="F26" s="61" t="s">
        <v>40</v>
      </c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</row>
    <row r="27" spans="1:17" x14ac:dyDescent="0.25">
      <c r="A27" s="10" t="s">
        <v>7</v>
      </c>
      <c r="B27" s="11">
        <v>20</v>
      </c>
      <c r="C27" s="66"/>
      <c r="D27" s="5">
        <f t="shared" si="1"/>
        <v>240</v>
      </c>
      <c r="E27" s="33"/>
      <c r="F27" s="53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1:17" x14ac:dyDescent="0.25">
      <c r="A28" s="10" t="s">
        <v>33</v>
      </c>
      <c r="B28" s="11">
        <v>50</v>
      </c>
      <c r="C28" s="66"/>
      <c r="D28" s="5">
        <f t="shared" si="1"/>
        <v>600</v>
      </c>
      <c r="E28" s="33"/>
      <c r="F28" s="61" t="s">
        <v>41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</row>
    <row r="29" spans="1:17" x14ac:dyDescent="0.25">
      <c r="A29" s="10" t="s">
        <v>8</v>
      </c>
      <c r="B29" s="11">
        <v>65</v>
      </c>
      <c r="C29" s="66"/>
      <c r="D29" s="5">
        <f t="shared" si="1"/>
        <v>780</v>
      </c>
      <c r="E29" s="33"/>
      <c r="F29" s="61" t="s">
        <v>79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x14ac:dyDescent="0.25">
      <c r="A30" s="10" t="s">
        <v>9</v>
      </c>
      <c r="B30" s="11">
        <v>25</v>
      </c>
      <c r="C30" s="66"/>
      <c r="D30" s="5">
        <f t="shared" si="1"/>
        <v>300</v>
      </c>
      <c r="E30" s="33"/>
      <c r="F30" s="53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1:17" x14ac:dyDescent="0.25">
      <c r="A31" s="17" t="s">
        <v>42</v>
      </c>
      <c r="B31" s="11">
        <v>50</v>
      </c>
      <c r="C31" s="66"/>
      <c r="D31" s="5">
        <f t="shared" si="1"/>
        <v>600</v>
      </c>
      <c r="E31" s="33"/>
      <c r="F31" s="53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  <row r="32" spans="1:17" x14ac:dyDescent="0.25">
      <c r="A32" s="10" t="s">
        <v>43</v>
      </c>
      <c r="B32" s="11">
        <v>150</v>
      </c>
      <c r="C32" s="66"/>
      <c r="D32" s="5">
        <f t="shared" si="1"/>
        <v>1800</v>
      </c>
      <c r="E32" s="33"/>
      <c r="F32" s="53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7" x14ac:dyDescent="0.25">
      <c r="A33" s="17" t="s">
        <v>27</v>
      </c>
      <c r="B33" s="11">
        <v>0</v>
      </c>
      <c r="C33" s="66"/>
      <c r="D33" s="5">
        <f t="shared" si="1"/>
        <v>0</v>
      </c>
      <c r="E33" s="33"/>
      <c r="F33" s="53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x14ac:dyDescent="0.25">
      <c r="A34" s="10" t="s">
        <v>34</v>
      </c>
      <c r="B34" s="11">
        <v>0</v>
      </c>
      <c r="C34" s="66"/>
      <c r="D34" s="5">
        <f t="shared" si="1"/>
        <v>0</v>
      </c>
      <c r="E34" s="33"/>
      <c r="F34" s="53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x14ac:dyDescent="0.25">
      <c r="A35" s="10" t="s">
        <v>118</v>
      </c>
      <c r="B35" s="11">
        <v>17.5</v>
      </c>
      <c r="C35" s="66"/>
      <c r="D35" s="5">
        <f t="shared" si="1"/>
        <v>210</v>
      </c>
      <c r="E35" s="33"/>
      <c r="F35" s="53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x14ac:dyDescent="0.25">
      <c r="A36" s="10" t="s">
        <v>55</v>
      </c>
      <c r="B36" s="11"/>
      <c r="C36" s="66"/>
      <c r="D36" s="5">
        <f t="shared" ref="D36" si="2">SUM(B36*12+C36)</f>
        <v>0</v>
      </c>
      <c r="E36" s="33"/>
      <c r="F36" s="53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15.75" thickBot="1" x14ac:dyDescent="0.3">
      <c r="A37" s="10"/>
      <c r="B37" s="11"/>
      <c r="C37" s="66"/>
      <c r="D37" s="5">
        <f t="shared" si="1"/>
        <v>0</v>
      </c>
      <c r="E37" s="33"/>
      <c r="F37" s="53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15.75" thickBot="1" x14ac:dyDescent="0.3">
      <c r="A38" s="28" t="s">
        <v>10</v>
      </c>
      <c r="B38" s="29">
        <f>SUBTOTAL(109,B22:B37)</f>
        <v>1117.5</v>
      </c>
      <c r="C38" s="29">
        <f>SUBTOTAL(109,C22:C37)</f>
        <v>0</v>
      </c>
      <c r="D38" s="29">
        <f>SUBTOTAL(109,D22:D37)</f>
        <v>13410</v>
      </c>
      <c r="E38" s="33"/>
      <c r="F38" s="5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1:17" ht="15.75" thickBot="1" x14ac:dyDescent="0.3">
      <c r="A39" s="13"/>
      <c r="B39" s="14"/>
      <c r="C39" s="16"/>
      <c r="D39" s="13"/>
      <c r="E39" s="33"/>
      <c r="F39" s="5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1:17" ht="15.75" thickBot="1" x14ac:dyDescent="0.3">
      <c r="A40" s="30" t="s">
        <v>107</v>
      </c>
      <c r="B40" s="31" t="s">
        <v>30</v>
      </c>
      <c r="C40" s="32" t="s">
        <v>116</v>
      </c>
      <c r="D40" s="32" t="s">
        <v>1</v>
      </c>
      <c r="E40" s="33"/>
      <c r="F40" s="56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1:17" x14ac:dyDescent="0.25">
      <c r="A41" s="10" t="s">
        <v>11</v>
      </c>
      <c r="B41" s="3"/>
      <c r="C41" s="4">
        <v>600</v>
      </c>
      <c r="D41" s="5">
        <f t="shared" ref="D41:D52" si="3">SUM(B41*12+C41)</f>
        <v>600</v>
      </c>
      <c r="E41" s="33"/>
      <c r="F41" s="53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1:17" x14ac:dyDescent="0.25">
      <c r="A42" s="10" t="s">
        <v>12</v>
      </c>
      <c r="B42" s="11"/>
      <c r="C42" s="12"/>
      <c r="D42" s="5">
        <f t="shared" si="3"/>
        <v>0</v>
      </c>
      <c r="E42" s="33"/>
      <c r="F42" s="53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1:17" x14ac:dyDescent="0.25">
      <c r="A43" s="10" t="s">
        <v>13</v>
      </c>
      <c r="B43" s="11"/>
      <c r="C43" s="12"/>
      <c r="D43" s="5">
        <f t="shared" si="3"/>
        <v>0</v>
      </c>
      <c r="E43" s="33"/>
      <c r="F43" s="53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1:17" x14ac:dyDescent="0.25">
      <c r="A44" s="10" t="s">
        <v>14</v>
      </c>
      <c r="B44" s="11"/>
      <c r="C44" s="12"/>
      <c r="D44" s="5">
        <f t="shared" si="3"/>
        <v>0</v>
      </c>
      <c r="E44" s="33"/>
      <c r="F44" s="53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1:17" x14ac:dyDescent="0.25">
      <c r="A45" s="10" t="s">
        <v>15</v>
      </c>
      <c r="B45" s="11"/>
      <c r="C45" s="12"/>
      <c r="D45" s="5">
        <f t="shared" si="3"/>
        <v>0</v>
      </c>
      <c r="E45" s="33"/>
      <c r="F45" s="53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1:17" x14ac:dyDescent="0.25">
      <c r="A46" s="10" t="s">
        <v>16</v>
      </c>
      <c r="B46" s="11"/>
      <c r="C46" s="12">
        <v>30</v>
      </c>
      <c r="D46" s="5">
        <f t="shared" si="3"/>
        <v>30</v>
      </c>
      <c r="E46" s="33"/>
      <c r="F46" s="61" t="s">
        <v>44</v>
      </c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1:17" x14ac:dyDescent="0.25">
      <c r="A47" s="10" t="s">
        <v>17</v>
      </c>
      <c r="B47" s="11"/>
      <c r="C47" s="12">
        <v>30</v>
      </c>
      <c r="D47" s="5">
        <f t="shared" si="3"/>
        <v>30</v>
      </c>
      <c r="E47" s="33"/>
      <c r="F47" s="61" t="s">
        <v>69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1:17" x14ac:dyDescent="0.25">
      <c r="A48" s="10" t="s">
        <v>18</v>
      </c>
      <c r="B48" s="11"/>
      <c r="C48" s="12"/>
      <c r="D48" s="5">
        <f t="shared" si="3"/>
        <v>0</v>
      </c>
      <c r="E48" s="33"/>
      <c r="F48" s="53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1:17" x14ac:dyDescent="0.25">
      <c r="A49" s="10" t="s">
        <v>19</v>
      </c>
      <c r="B49" s="11"/>
      <c r="C49" s="12"/>
      <c r="D49" s="5">
        <f t="shared" si="3"/>
        <v>0</v>
      </c>
      <c r="E49" s="33"/>
      <c r="F49" s="53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1:17" x14ac:dyDescent="0.25">
      <c r="A50" s="10" t="s">
        <v>20</v>
      </c>
      <c r="B50" s="11"/>
      <c r="C50" s="12"/>
      <c r="D50" s="5">
        <f t="shared" si="3"/>
        <v>0</v>
      </c>
      <c r="E50" s="33"/>
      <c r="F50" s="53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1:17" x14ac:dyDescent="0.25">
      <c r="A51" s="10" t="s">
        <v>28</v>
      </c>
      <c r="B51" s="11"/>
      <c r="C51" s="12"/>
      <c r="D51" s="5">
        <f t="shared" si="3"/>
        <v>0</v>
      </c>
      <c r="E51" s="33"/>
      <c r="F51" s="53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1:17" ht="15.75" thickBot="1" x14ac:dyDescent="0.3">
      <c r="A52" s="10"/>
      <c r="B52" s="11"/>
      <c r="C52" s="12"/>
      <c r="D52" s="5">
        <f t="shared" si="3"/>
        <v>0</v>
      </c>
      <c r="E52" s="33"/>
      <c r="F52" s="53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1:17" ht="15.75" thickBot="1" x14ac:dyDescent="0.3">
      <c r="A53" s="28" t="s">
        <v>10</v>
      </c>
      <c r="B53" s="29">
        <f>SUBTOTAL(109,B41:B52)</f>
        <v>0</v>
      </c>
      <c r="C53" s="29">
        <f>SUBTOTAL(109,C41:C52)</f>
        <v>660</v>
      </c>
      <c r="D53" s="29">
        <f>SUBTOTAL(109,D41:D52)</f>
        <v>660</v>
      </c>
      <c r="E53" s="33"/>
      <c r="F53" s="53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1:17" ht="15.75" thickBot="1" x14ac:dyDescent="0.3">
      <c r="E54" s="33"/>
      <c r="F54" s="53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5.75" thickBot="1" x14ac:dyDescent="0.3">
      <c r="A55" s="30" t="s">
        <v>48</v>
      </c>
      <c r="B55" s="58"/>
      <c r="C55" s="32" t="s">
        <v>21</v>
      </c>
      <c r="D55" s="32" t="s">
        <v>1</v>
      </c>
      <c r="E55" s="33"/>
      <c r="F55" s="60" t="s">
        <v>65</v>
      </c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7" x14ac:dyDescent="0.25">
      <c r="A56" s="10" t="s">
        <v>112</v>
      </c>
      <c r="B56" s="5"/>
      <c r="C56" s="12">
        <f>SUM(B22*3)</f>
        <v>1050</v>
      </c>
      <c r="D56" s="5"/>
      <c r="E56" s="33"/>
      <c r="F56" s="61" t="s">
        <v>114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1:17" x14ac:dyDescent="0.25">
      <c r="A57" s="10" t="s">
        <v>113</v>
      </c>
      <c r="B57" s="5"/>
      <c r="C57" s="12">
        <v>0</v>
      </c>
      <c r="D57" s="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1:17" ht="15.75" thickBot="1" x14ac:dyDescent="0.3"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1:17" ht="15.75" thickBot="1" x14ac:dyDescent="0.3">
      <c r="A59" s="30" t="s">
        <v>48</v>
      </c>
      <c r="B59" s="58" t="s">
        <v>115</v>
      </c>
      <c r="C59" s="32" t="s">
        <v>21</v>
      </c>
      <c r="D59" s="32" t="s">
        <v>1</v>
      </c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1:17" x14ac:dyDescent="0.25">
      <c r="A60" s="67" t="s">
        <v>50</v>
      </c>
      <c r="B60" s="67"/>
      <c r="C60" s="67"/>
      <c r="D60" s="67"/>
      <c r="E60" s="33"/>
      <c r="F60" s="53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1:17" x14ac:dyDescent="0.25">
      <c r="A61" s="10" t="s">
        <v>51</v>
      </c>
      <c r="B61" s="59" t="s">
        <v>62</v>
      </c>
      <c r="C61" s="62" t="str">
        <f>IF(B61="nein",F61,"0")</f>
        <v>0</v>
      </c>
      <c r="D61" s="5">
        <f>SUM(C61)</f>
        <v>0</v>
      </c>
      <c r="E61" s="70" t="s">
        <v>66</v>
      </c>
      <c r="F61" s="71">
        <v>150</v>
      </c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</row>
    <row r="62" spans="1:17" x14ac:dyDescent="0.25">
      <c r="A62" s="10" t="s">
        <v>52</v>
      </c>
      <c r="B62" s="59" t="s">
        <v>62</v>
      </c>
      <c r="C62" s="62" t="str">
        <f t="shared" ref="C62:C70" si="4">IF(B62="nein",F62,"0")</f>
        <v>0</v>
      </c>
      <c r="D62" s="5">
        <f t="shared" ref="D62:D70" si="5">SUM(C62)</f>
        <v>0</v>
      </c>
      <c r="E62" s="70" t="s">
        <v>66</v>
      </c>
      <c r="F62" s="71">
        <v>50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</row>
    <row r="63" spans="1:17" x14ac:dyDescent="0.25">
      <c r="A63" s="10" t="s">
        <v>53</v>
      </c>
      <c r="B63" s="59" t="s">
        <v>62</v>
      </c>
      <c r="C63" s="62" t="str">
        <f t="shared" si="4"/>
        <v>0</v>
      </c>
      <c r="D63" s="5">
        <f t="shared" si="5"/>
        <v>0</v>
      </c>
      <c r="E63" s="70" t="s">
        <v>66</v>
      </c>
      <c r="F63" s="71">
        <v>20</v>
      </c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</row>
    <row r="64" spans="1:17" x14ac:dyDescent="0.25">
      <c r="A64" s="10" t="s">
        <v>49</v>
      </c>
      <c r="B64" s="59" t="s">
        <v>63</v>
      </c>
      <c r="C64" s="62">
        <f t="shared" si="4"/>
        <v>20</v>
      </c>
      <c r="D64" s="5">
        <f t="shared" si="5"/>
        <v>20</v>
      </c>
      <c r="E64" s="70" t="s">
        <v>66</v>
      </c>
      <c r="F64" s="71">
        <v>20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</row>
    <row r="65" spans="1:17" x14ac:dyDescent="0.25">
      <c r="A65" s="10" t="s">
        <v>54</v>
      </c>
      <c r="B65" s="59" t="s">
        <v>62</v>
      </c>
      <c r="C65" s="62" t="str">
        <f t="shared" si="4"/>
        <v>0</v>
      </c>
      <c r="D65" s="5">
        <f t="shared" si="5"/>
        <v>0</v>
      </c>
      <c r="E65" s="70" t="s">
        <v>66</v>
      </c>
      <c r="F65" s="71">
        <v>100</v>
      </c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</row>
    <row r="66" spans="1:17" x14ac:dyDescent="0.25">
      <c r="A66" s="10" t="s">
        <v>56</v>
      </c>
      <c r="B66" s="59" t="s">
        <v>62</v>
      </c>
      <c r="C66" s="62" t="str">
        <f t="shared" si="4"/>
        <v>0</v>
      </c>
      <c r="D66" s="5">
        <f t="shared" si="5"/>
        <v>0</v>
      </c>
      <c r="E66" s="70" t="s">
        <v>66</v>
      </c>
      <c r="F66" s="71">
        <v>50</v>
      </c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</row>
    <row r="67" spans="1:17" x14ac:dyDescent="0.25">
      <c r="A67" s="10" t="s">
        <v>64</v>
      </c>
      <c r="B67" s="59" t="s">
        <v>62</v>
      </c>
      <c r="C67" s="62" t="str">
        <f t="shared" si="4"/>
        <v>0</v>
      </c>
      <c r="D67" s="5">
        <f t="shared" si="5"/>
        <v>0</v>
      </c>
      <c r="E67" s="70" t="s">
        <v>66</v>
      </c>
      <c r="F67" s="71">
        <v>150</v>
      </c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</row>
    <row r="68" spans="1:17" x14ac:dyDescent="0.25">
      <c r="A68" s="10" t="s">
        <v>57</v>
      </c>
      <c r="B68" s="59" t="s">
        <v>63</v>
      </c>
      <c r="C68" s="62">
        <f t="shared" si="4"/>
        <v>150</v>
      </c>
      <c r="D68" s="5">
        <f t="shared" si="5"/>
        <v>150</v>
      </c>
      <c r="E68" s="70" t="s">
        <v>66</v>
      </c>
      <c r="F68" s="71">
        <v>150</v>
      </c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</row>
    <row r="69" spans="1:17" x14ac:dyDescent="0.25">
      <c r="A69" s="10" t="s">
        <v>58</v>
      </c>
      <c r="B69" s="59" t="s">
        <v>63</v>
      </c>
      <c r="C69" s="62">
        <f t="shared" si="4"/>
        <v>20</v>
      </c>
      <c r="D69" s="5">
        <f t="shared" si="5"/>
        <v>20</v>
      </c>
      <c r="E69" s="70" t="s">
        <v>66</v>
      </c>
      <c r="F69" s="71">
        <v>20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</row>
    <row r="70" spans="1:17" x14ac:dyDescent="0.25">
      <c r="A70" s="10" t="s">
        <v>61</v>
      </c>
      <c r="B70" s="59" t="s">
        <v>62</v>
      </c>
      <c r="C70" s="62" t="str">
        <f t="shared" si="4"/>
        <v>0</v>
      </c>
      <c r="D70" s="5">
        <f t="shared" si="5"/>
        <v>0</v>
      </c>
      <c r="E70" s="70" t="s">
        <v>66</v>
      </c>
      <c r="F70" s="71">
        <v>600</v>
      </c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</row>
    <row r="71" spans="1:17" ht="15.75" thickBot="1" x14ac:dyDescent="0.3">
      <c r="A71" s="2"/>
      <c r="B71" s="59"/>
      <c r="C71" s="4"/>
      <c r="D71" s="5"/>
      <c r="E71" s="72"/>
      <c r="F71" s="71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</row>
    <row r="72" spans="1:17" x14ac:dyDescent="0.25">
      <c r="A72" s="57" t="s">
        <v>59</v>
      </c>
      <c r="B72" s="57"/>
      <c r="C72" s="57"/>
      <c r="D72" s="57"/>
      <c r="E72" s="72"/>
      <c r="F72" s="71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1:17" x14ac:dyDescent="0.25">
      <c r="A73" s="17" t="s">
        <v>60</v>
      </c>
      <c r="B73" s="59" t="s">
        <v>63</v>
      </c>
      <c r="C73" s="62">
        <f>IF(B73="nein",F73,"0")</f>
        <v>150</v>
      </c>
      <c r="D73" s="5">
        <f t="shared" ref="D73:D82" si="6">SUM(C73)</f>
        <v>150</v>
      </c>
      <c r="E73" s="70" t="s">
        <v>66</v>
      </c>
      <c r="F73" s="71">
        <v>150</v>
      </c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</row>
    <row r="74" spans="1:17" x14ac:dyDescent="0.25">
      <c r="A74" s="10" t="s">
        <v>72</v>
      </c>
      <c r="B74" s="59" t="s">
        <v>62</v>
      </c>
      <c r="C74" s="62" t="str">
        <f t="shared" ref="C74:C80" si="7">IF(B74="nein",F74,"0")</f>
        <v>0</v>
      </c>
      <c r="D74" s="5">
        <f t="shared" si="6"/>
        <v>0</v>
      </c>
      <c r="E74" s="70" t="s">
        <v>66</v>
      </c>
      <c r="F74" s="71">
        <v>150</v>
      </c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</row>
    <row r="75" spans="1:17" x14ac:dyDescent="0.25">
      <c r="A75" s="10" t="s">
        <v>70</v>
      </c>
      <c r="B75" s="59" t="s">
        <v>63</v>
      </c>
      <c r="C75" s="62">
        <f t="shared" si="7"/>
        <v>50</v>
      </c>
      <c r="D75" s="5">
        <f t="shared" si="6"/>
        <v>50</v>
      </c>
      <c r="E75" s="70" t="s">
        <v>66</v>
      </c>
      <c r="F75" s="71">
        <v>50</v>
      </c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</row>
    <row r="76" spans="1:17" x14ac:dyDescent="0.25">
      <c r="A76" s="10" t="s">
        <v>71</v>
      </c>
      <c r="B76" s="59" t="s">
        <v>62</v>
      </c>
      <c r="C76" s="62" t="str">
        <f t="shared" si="7"/>
        <v>0</v>
      </c>
      <c r="D76" s="5">
        <f t="shared" si="6"/>
        <v>0</v>
      </c>
      <c r="E76" s="70" t="s">
        <v>66</v>
      </c>
      <c r="F76" s="71">
        <v>20</v>
      </c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</row>
    <row r="77" spans="1:17" x14ac:dyDescent="0.25">
      <c r="A77" s="10" t="s">
        <v>73</v>
      </c>
      <c r="B77" s="59" t="s">
        <v>62</v>
      </c>
      <c r="C77" s="62" t="str">
        <f t="shared" si="7"/>
        <v>0</v>
      </c>
      <c r="D77" s="5">
        <f t="shared" si="6"/>
        <v>0</v>
      </c>
      <c r="E77" s="70" t="s">
        <v>66</v>
      </c>
      <c r="F77" s="71">
        <v>200</v>
      </c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</row>
    <row r="78" spans="1:17" x14ac:dyDescent="0.25">
      <c r="A78" s="10" t="s">
        <v>74</v>
      </c>
      <c r="B78" s="59" t="s">
        <v>62</v>
      </c>
      <c r="C78" s="62" t="str">
        <f t="shared" si="7"/>
        <v>0</v>
      </c>
      <c r="D78" s="5">
        <f t="shared" si="6"/>
        <v>0</v>
      </c>
      <c r="E78" s="70" t="s">
        <v>66</v>
      </c>
      <c r="F78" s="71">
        <v>200</v>
      </c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</row>
    <row r="79" spans="1:17" x14ac:dyDescent="0.25">
      <c r="A79" s="10" t="s">
        <v>75</v>
      </c>
      <c r="B79" s="59" t="s">
        <v>63</v>
      </c>
      <c r="C79" s="62">
        <f t="shared" si="7"/>
        <v>10</v>
      </c>
      <c r="D79" s="5">
        <f t="shared" si="6"/>
        <v>10</v>
      </c>
      <c r="E79" s="70" t="s">
        <v>66</v>
      </c>
      <c r="F79" s="71">
        <v>10</v>
      </c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</row>
    <row r="80" spans="1:17" x14ac:dyDescent="0.25">
      <c r="A80" s="10" t="s">
        <v>76</v>
      </c>
      <c r="B80" s="59" t="s">
        <v>62</v>
      </c>
      <c r="C80" s="62" t="str">
        <f t="shared" si="7"/>
        <v>0</v>
      </c>
      <c r="D80" s="5">
        <f t="shared" si="6"/>
        <v>0</v>
      </c>
      <c r="E80" s="70" t="s">
        <v>66</v>
      </c>
      <c r="F80" s="71">
        <v>50</v>
      </c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</row>
    <row r="81" spans="1:17" x14ac:dyDescent="0.25">
      <c r="A81" s="10" t="s">
        <v>77</v>
      </c>
      <c r="B81" s="59" t="s">
        <v>62</v>
      </c>
      <c r="C81" s="62" t="str">
        <f t="shared" ref="C81:C82" si="8">IF(B81="nein",F81,"0")</f>
        <v>0</v>
      </c>
      <c r="D81" s="5">
        <f t="shared" si="6"/>
        <v>0</v>
      </c>
      <c r="E81" s="70" t="s">
        <v>66</v>
      </c>
      <c r="F81" s="71">
        <v>500</v>
      </c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</row>
    <row r="82" spans="1:17" x14ac:dyDescent="0.25">
      <c r="A82" s="10" t="s">
        <v>78</v>
      </c>
      <c r="B82" s="59" t="s">
        <v>62</v>
      </c>
      <c r="C82" s="62" t="str">
        <f t="shared" si="8"/>
        <v>0</v>
      </c>
      <c r="D82" s="5">
        <f t="shared" si="6"/>
        <v>0</v>
      </c>
      <c r="E82" s="70" t="s">
        <v>66</v>
      </c>
      <c r="F82" s="71">
        <v>200</v>
      </c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</row>
    <row r="83" spans="1:17" ht="15.75" thickBot="1" x14ac:dyDescent="0.3">
      <c r="A83" s="10"/>
      <c r="B83" s="59"/>
      <c r="C83" s="62"/>
      <c r="D83" s="5"/>
      <c r="E83" s="70"/>
      <c r="F83" s="71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</row>
    <row r="84" spans="1:17" x14ac:dyDescent="0.25">
      <c r="A84" s="57" t="s">
        <v>80</v>
      </c>
      <c r="B84" s="57"/>
      <c r="C84" s="57"/>
      <c r="D84" s="57"/>
      <c r="E84" s="72"/>
      <c r="F84" s="71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</row>
    <row r="85" spans="1:17" x14ac:dyDescent="0.25">
      <c r="A85" s="17" t="s">
        <v>81</v>
      </c>
      <c r="B85" s="59" t="s">
        <v>63</v>
      </c>
      <c r="C85" s="62">
        <f>IF(B85="nein",F85,"0")</f>
        <v>20</v>
      </c>
      <c r="D85" s="5">
        <f t="shared" ref="D85:D101" si="9">SUM(C85)</f>
        <v>20</v>
      </c>
      <c r="E85" s="70" t="s">
        <v>66</v>
      </c>
      <c r="F85" s="71">
        <v>20</v>
      </c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</row>
    <row r="86" spans="1:17" x14ac:dyDescent="0.25">
      <c r="A86" s="10" t="s">
        <v>82</v>
      </c>
      <c r="B86" s="59" t="s">
        <v>62</v>
      </c>
      <c r="C86" s="62" t="str">
        <f t="shared" ref="C86:C93" si="10">IF(B86="nein",F86,"0")</f>
        <v>0</v>
      </c>
      <c r="D86" s="5">
        <f t="shared" si="9"/>
        <v>0</v>
      </c>
      <c r="E86" s="70" t="s">
        <v>66</v>
      </c>
      <c r="F86" s="71">
        <v>30</v>
      </c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</row>
    <row r="87" spans="1:17" x14ac:dyDescent="0.25">
      <c r="A87" s="10" t="s">
        <v>83</v>
      </c>
      <c r="B87" s="59" t="s">
        <v>63</v>
      </c>
      <c r="C87" s="62">
        <f t="shared" si="10"/>
        <v>50</v>
      </c>
      <c r="D87" s="5">
        <f t="shared" si="9"/>
        <v>50</v>
      </c>
      <c r="E87" s="70" t="s">
        <v>66</v>
      </c>
      <c r="F87" s="71">
        <v>50</v>
      </c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</row>
    <row r="88" spans="1:17" x14ac:dyDescent="0.25">
      <c r="A88" s="10" t="s">
        <v>84</v>
      </c>
      <c r="B88" s="59" t="s">
        <v>62</v>
      </c>
      <c r="C88" s="62" t="str">
        <f t="shared" si="10"/>
        <v>0</v>
      </c>
      <c r="D88" s="5">
        <f t="shared" si="9"/>
        <v>0</v>
      </c>
      <c r="E88" s="70" t="s">
        <v>66</v>
      </c>
      <c r="F88" s="71">
        <v>10</v>
      </c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</row>
    <row r="89" spans="1:17" x14ac:dyDescent="0.25">
      <c r="A89" s="10" t="s">
        <v>85</v>
      </c>
      <c r="B89" s="59" t="s">
        <v>63</v>
      </c>
      <c r="C89" s="62">
        <f t="shared" si="10"/>
        <v>10</v>
      </c>
      <c r="D89" s="5">
        <f t="shared" si="9"/>
        <v>10</v>
      </c>
      <c r="E89" s="70" t="s">
        <v>66</v>
      </c>
      <c r="F89" s="71">
        <v>10</v>
      </c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</row>
    <row r="90" spans="1:17" x14ac:dyDescent="0.25">
      <c r="A90" s="10" t="s">
        <v>86</v>
      </c>
      <c r="B90" s="59" t="s">
        <v>63</v>
      </c>
      <c r="C90" s="62">
        <f t="shared" si="10"/>
        <v>25</v>
      </c>
      <c r="D90" s="5">
        <f t="shared" si="9"/>
        <v>25</v>
      </c>
      <c r="E90" s="70" t="s">
        <v>66</v>
      </c>
      <c r="F90" s="71">
        <v>25</v>
      </c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</row>
    <row r="91" spans="1:17" x14ac:dyDescent="0.25">
      <c r="A91" s="10" t="s">
        <v>87</v>
      </c>
      <c r="B91" s="59" t="s">
        <v>63</v>
      </c>
      <c r="C91" s="62">
        <f t="shared" si="10"/>
        <v>10</v>
      </c>
      <c r="D91" s="5">
        <f t="shared" si="9"/>
        <v>10</v>
      </c>
      <c r="E91" s="70" t="s">
        <v>66</v>
      </c>
      <c r="F91" s="71">
        <v>10</v>
      </c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</row>
    <row r="92" spans="1:17" x14ac:dyDescent="0.25">
      <c r="A92" s="10" t="s">
        <v>88</v>
      </c>
      <c r="B92" s="59" t="s">
        <v>63</v>
      </c>
      <c r="C92" s="62">
        <f t="shared" si="10"/>
        <v>10</v>
      </c>
      <c r="D92" s="5">
        <f t="shared" si="9"/>
        <v>10</v>
      </c>
      <c r="E92" s="70" t="s">
        <v>66</v>
      </c>
      <c r="F92" s="71">
        <v>10</v>
      </c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</row>
    <row r="93" spans="1:17" x14ac:dyDescent="0.25">
      <c r="A93" s="10" t="s">
        <v>94</v>
      </c>
      <c r="B93" s="59" t="s">
        <v>62</v>
      </c>
      <c r="C93" s="62" t="str">
        <f t="shared" si="10"/>
        <v>0</v>
      </c>
      <c r="D93" s="5">
        <f t="shared" si="9"/>
        <v>0</v>
      </c>
      <c r="E93" s="70" t="s">
        <v>66</v>
      </c>
      <c r="F93" s="71">
        <v>80</v>
      </c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</row>
    <row r="94" spans="1:17" x14ac:dyDescent="0.25">
      <c r="A94" s="10" t="s">
        <v>95</v>
      </c>
      <c r="B94" s="59" t="s">
        <v>62</v>
      </c>
      <c r="C94" s="62" t="str">
        <f t="shared" ref="C94:C101" si="11">IF(B94="nein",F94,"0")</f>
        <v>0</v>
      </c>
      <c r="D94" s="5">
        <f t="shared" si="9"/>
        <v>0</v>
      </c>
      <c r="E94" s="70" t="s">
        <v>66</v>
      </c>
      <c r="F94" s="71">
        <v>20</v>
      </c>
    </row>
    <row r="95" spans="1:17" x14ac:dyDescent="0.25">
      <c r="A95" s="10" t="s">
        <v>96</v>
      </c>
      <c r="B95" s="59" t="s">
        <v>62</v>
      </c>
      <c r="C95" s="62" t="str">
        <f t="shared" si="11"/>
        <v>0</v>
      </c>
      <c r="D95" s="5">
        <f t="shared" si="9"/>
        <v>0</v>
      </c>
      <c r="E95" s="70" t="s">
        <v>66</v>
      </c>
      <c r="F95" s="71">
        <v>20</v>
      </c>
    </row>
    <row r="96" spans="1:17" x14ac:dyDescent="0.25">
      <c r="A96" s="10" t="s">
        <v>97</v>
      </c>
      <c r="B96" s="59" t="s">
        <v>62</v>
      </c>
      <c r="C96" s="62" t="str">
        <f t="shared" si="11"/>
        <v>0</v>
      </c>
      <c r="D96" s="5">
        <f t="shared" si="9"/>
        <v>0</v>
      </c>
      <c r="E96" s="70" t="s">
        <v>66</v>
      </c>
      <c r="F96" s="71">
        <v>10</v>
      </c>
    </row>
    <row r="97" spans="1:6" x14ac:dyDescent="0.25">
      <c r="A97" s="10" t="s">
        <v>98</v>
      </c>
      <c r="B97" s="59" t="s">
        <v>62</v>
      </c>
      <c r="C97" s="62" t="str">
        <f t="shared" si="11"/>
        <v>0</v>
      </c>
      <c r="D97" s="5">
        <f t="shared" si="9"/>
        <v>0</v>
      </c>
      <c r="E97" s="70" t="s">
        <v>66</v>
      </c>
      <c r="F97" s="71">
        <v>20</v>
      </c>
    </row>
    <row r="98" spans="1:6" x14ac:dyDescent="0.25">
      <c r="A98" s="10" t="s">
        <v>99</v>
      </c>
      <c r="B98" s="59" t="s">
        <v>62</v>
      </c>
      <c r="C98" s="62" t="str">
        <f t="shared" si="11"/>
        <v>0</v>
      </c>
      <c r="D98" s="5">
        <f t="shared" si="9"/>
        <v>0</v>
      </c>
      <c r="E98" s="70" t="s">
        <v>66</v>
      </c>
      <c r="F98" s="71">
        <v>10</v>
      </c>
    </row>
    <row r="99" spans="1:6" x14ac:dyDescent="0.25">
      <c r="A99" s="10" t="s">
        <v>100</v>
      </c>
      <c r="B99" s="59" t="s">
        <v>62</v>
      </c>
      <c r="C99" s="62" t="str">
        <f t="shared" si="11"/>
        <v>0</v>
      </c>
      <c r="D99" s="5">
        <f t="shared" si="9"/>
        <v>0</v>
      </c>
      <c r="E99" s="70" t="s">
        <v>66</v>
      </c>
      <c r="F99" s="71">
        <v>20</v>
      </c>
    </row>
    <row r="100" spans="1:6" x14ac:dyDescent="0.25">
      <c r="A100" s="10" t="s">
        <v>101</v>
      </c>
      <c r="B100" s="59" t="s">
        <v>62</v>
      </c>
      <c r="C100" s="62" t="str">
        <f t="shared" si="11"/>
        <v>0</v>
      </c>
      <c r="D100" s="5">
        <f t="shared" si="9"/>
        <v>0</v>
      </c>
      <c r="E100" s="70" t="s">
        <v>66</v>
      </c>
      <c r="F100" s="71">
        <v>10</v>
      </c>
    </row>
    <row r="101" spans="1:6" x14ac:dyDescent="0.25">
      <c r="A101" s="10" t="s">
        <v>102</v>
      </c>
      <c r="B101" s="59" t="s">
        <v>62</v>
      </c>
      <c r="C101" s="62" t="str">
        <f t="shared" si="11"/>
        <v>0</v>
      </c>
      <c r="D101" s="5">
        <f t="shared" si="9"/>
        <v>0</v>
      </c>
      <c r="E101" s="70" t="s">
        <v>66</v>
      </c>
      <c r="F101" s="71">
        <v>10</v>
      </c>
    </row>
    <row r="102" spans="1:6" x14ac:dyDescent="0.25">
      <c r="A102" s="10" t="s">
        <v>89</v>
      </c>
      <c r="B102" s="59" t="s">
        <v>63</v>
      </c>
      <c r="C102" s="62">
        <f t="shared" ref="C102:C106" si="12">IF(B102="nein",F102,"0")</f>
        <v>10</v>
      </c>
      <c r="D102" s="5">
        <f>SUM(C102)</f>
        <v>10</v>
      </c>
      <c r="E102" s="70" t="s">
        <v>66</v>
      </c>
      <c r="F102" s="71">
        <v>10</v>
      </c>
    </row>
    <row r="103" spans="1:6" x14ac:dyDescent="0.25">
      <c r="A103" s="10" t="s">
        <v>90</v>
      </c>
      <c r="B103" s="59" t="s">
        <v>63</v>
      </c>
      <c r="C103" s="62">
        <f t="shared" si="12"/>
        <v>10</v>
      </c>
      <c r="D103" s="5">
        <f>SUM(C103)</f>
        <v>10</v>
      </c>
      <c r="E103" s="70" t="s">
        <v>66</v>
      </c>
      <c r="F103" s="71">
        <v>10</v>
      </c>
    </row>
    <row r="104" spans="1:6" x14ac:dyDescent="0.25">
      <c r="A104" s="10" t="s">
        <v>91</v>
      </c>
      <c r="B104" s="59" t="s">
        <v>63</v>
      </c>
      <c r="C104" s="62">
        <f t="shared" si="12"/>
        <v>10</v>
      </c>
      <c r="D104" s="5">
        <f>SUM(C104)</f>
        <v>10</v>
      </c>
      <c r="E104" s="70" t="s">
        <v>66</v>
      </c>
      <c r="F104" s="71">
        <v>10</v>
      </c>
    </row>
    <row r="105" spans="1:6" x14ac:dyDescent="0.25">
      <c r="A105" s="10" t="s">
        <v>92</v>
      </c>
      <c r="B105" s="59" t="s">
        <v>63</v>
      </c>
      <c r="C105" s="62">
        <f t="shared" si="12"/>
        <v>5</v>
      </c>
      <c r="D105" s="5">
        <f>SUM(C105)</f>
        <v>5</v>
      </c>
      <c r="E105" s="70" t="s">
        <v>66</v>
      </c>
      <c r="F105" s="71">
        <v>5</v>
      </c>
    </row>
    <row r="106" spans="1:6" x14ac:dyDescent="0.25">
      <c r="A106" s="10" t="s">
        <v>93</v>
      </c>
      <c r="B106" s="59" t="s">
        <v>63</v>
      </c>
      <c r="C106" s="62">
        <f t="shared" si="12"/>
        <v>5</v>
      </c>
      <c r="D106" s="5">
        <f>SUM(C106)</f>
        <v>5</v>
      </c>
      <c r="E106" s="70" t="s">
        <v>66</v>
      </c>
      <c r="F106" s="71">
        <v>5</v>
      </c>
    </row>
    <row r="107" spans="1:6" ht="15.75" thickBot="1" x14ac:dyDescent="0.3">
      <c r="A107" s="10"/>
      <c r="B107" s="59"/>
      <c r="C107" s="62"/>
      <c r="D107" s="5"/>
      <c r="E107" s="70"/>
      <c r="F107" s="71"/>
    </row>
    <row r="108" spans="1:6" x14ac:dyDescent="0.25">
      <c r="A108" s="57" t="s">
        <v>103</v>
      </c>
      <c r="B108" s="57"/>
      <c r="C108" s="57"/>
      <c r="D108" s="57"/>
      <c r="E108" s="72"/>
      <c r="F108" s="71"/>
    </row>
    <row r="109" spans="1:6" x14ac:dyDescent="0.25">
      <c r="A109" s="17" t="s">
        <v>105</v>
      </c>
      <c r="B109" s="59" t="s">
        <v>63</v>
      </c>
      <c r="C109" s="62">
        <f>IF(B109="nein",F109,"0")</f>
        <v>80</v>
      </c>
      <c r="D109" s="5">
        <f t="shared" ref="D109:D112" si="13">SUM(C109)</f>
        <v>80</v>
      </c>
      <c r="E109" s="70" t="s">
        <v>66</v>
      </c>
      <c r="F109" s="71">
        <v>80</v>
      </c>
    </row>
    <row r="110" spans="1:6" x14ac:dyDescent="0.25">
      <c r="A110" s="10" t="s">
        <v>106</v>
      </c>
      <c r="B110" s="59" t="s">
        <v>63</v>
      </c>
      <c r="C110" s="62">
        <f t="shared" ref="C110:C112" si="14">IF(B110="nein",F110,"0")</f>
        <v>20</v>
      </c>
      <c r="D110" s="5">
        <f t="shared" si="13"/>
        <v>20</v>
      </c>
      <c r="E110" s="70" t="s">
        <v>66</v>
      </c>
      <c r="F110" s="71">
        <v>20</v>
      </c>
    </row>
    <row r="111" spans="1:6" x14ac:dyDescent="0.25">
      <c r="A111" s="10" t="s">
        <v>104</v>
      </c>
      <c r="B111" s="59" t="s">
        <v>63</v>
      </c>
      <c r="C111" s="62">
        <f t="shared" si="14"/>
        <v>50</v>
      </c>
      <c r="D111" s="5">
        <f t="shared" si="13"/>
        <v>50</v>
      </c>
      <c r="E111" s="70" t="s">
        <v>66</v>
      </c>
      <c r="F111" s="71">
        <v>50</v>
      </c>
    </row>
    <row r="112" spans="1:6" x14ac:dyDescent="0.25">
      <c r="A112" s="10" t="s">
        <v>109</v>
      </c>
      <c r="B112" s="59" t="s">
        <v>63</v>
      </c>
      <c r="C112" s="62">
        <f t="shared" si="14"/>
        <v>10</v>
      </c>
      <c r="D112" s="5">
        <f t="shared" si="13"/>
        <v>10</v>
      </c>
      <c r="E112" s="70" t="s">
        <v>66</v>
      </c>
      <c r="F112" s="71">
        <v>10</v>
      </c>
    </row>
    <row r="113" spans="1:6" x14ac:dyDescent="0.25">
      <c r="A113" s="10" t="s">
        <v>110</v>
      </c>
      <c r="B113" s="59" t="s">
        <v>62</v>
      </c>
      <c r="C113" s="62" t="str">
        <f t="shared" ref="C113:C114" si="15">IF(B113="nein",F113,"0")</f>
        <v>0</v>
      </c>
      <c r="D113" s="5">
        <f t="shared" ref="D113:D114" si="16">SUM(C113)</f>
        <v>0</v>
      </c>
      <c r="E113" s="70" t="s">
        <v>66</v>
      </c>
      <c r="F113" s="71">
        <v>10</v>
      </c>
    </row>
    <row r="114" spans="1:6" ht="15.75" thickBot="1" x14ac:dyDescent="0.3">
      <c r="A114" s="10" t="s">
        <v>111</v>
      </c>
      <c r="B114" s="59" t="s">
        <v>63</v>
      </c>
      <c r="C114" s="62">
        <f t="shared" si="15"/>
        <v>10</v>
      </c>
      <c r="D114" s="5">
        <f t="shared" si="16"/>
        <v>10</v>
      </c>
      <c r="E114" s="70" t="s">
        <v>66</v>
      </c>
      <c r="F114" s="71">
        <v>10</v>
      </c>
    </row>
    <row r="115" spans="1:6" ht="15.75" thickBot="1" x14ac:dyDescent="0.3">
      <c r="A115" s="28" t="s">
        <v>10</v>
      </c>
      <c r="B115" s="29">
        <f>SUBTOTAL(109,B103:B114)</f>
        <v>0</v>
      </c>
      <c r="C115" s="29">
        <f>SUBTOTAL(109,C103:C114)</f>
        <v>200</v>
      </c>
      <c r="D115" s="29">
        <f>SUBTOTAL(109,D61:D114)</f>
        <v>735</v>
      </c>
      <c r="E115" s="63"/>
      <c r="F115" s="64"/>
    </row>
    <row r="116" spans="1:6" x14ac:dyDescent="0.25">
      <c r="F116" s="50"/>
    </row>
    <row r="117" spans="1:6" x14ac:dyDescent="0.25">
      <c r="F117" s="50"/>
    </row>
    <row r="118" spans="1:6" x14ac:dyDescent="0.25">
      <c r="F118" s="50"/>
    </row>
    <row r="119" spans="1:6" x14ac:dyDescent="0.25">
      <c r="F119" s="50"/>
    </row>
    <row r="120" spans="1:6" x14ac:dyDescent="0.25">
      <c r="F120" s="50"/>
    </row>
    <row r="121" spans="1:6" x14ac:dyDescent="0.25">
      <c r="F121" s="50"/>
    </row>
    <row r="122" spans="1:6" x14ac:dyDescent="0.25">
      <c r="F122" s="50"/>
    </row>
    <row r="123" spans="1:6" x14ac:dyDescent="0.25">
      <c r="F123" s="50"/>
    </row>
    <row r="124" spans="1:6" x14ac:dyDescent="0.25">
      <c r="F124" s="50"/>
    </row>
    <row r="125" spans="1:6" x14ac:dyDescent="0.25">
      <c r="F125" s="50"/>
    </row>
    <row r="126" spans="1:6" x14ac:dyDescent="0.25">
      <c r="F126" s="50"/>
    </row>
    <row r="127" spans="1:6" x14ac:dyDescent="0.25">
      <c r="F127" s="50"/>
    </row>
    <row r="128" spans="1:6" x14ac:dyDescent="0.25">
      <c r="F128" s="50"/>
    </row>
    <row r="129" spans="6:6" x14ac:dyDescent="0.25">
      <c r="F129" s="50"/>
    </row>
    <row r="130" spans="6:6" x14ac:dyDescent="0.25">
      <c r="F130" s="50"/>
    </row>
    <row r="131" spans="6:6" x14ac:dyDescent="0.25">
      <c r="F131" s="50"/>
    </row>
    <row r="132" spans="6:6" x14ac:dyDescent="0.25">
      <c r="F132" s="50"/>
    </row>
    <row r="133" spans="6:6" x14ac:dyDescent="0.25">
      <c r="F133" s="50"/>
    </row>
    <row r="134" spans="6:6" x14ac:dyDescent="0.25">
      <c r="F134" s="50"/>
    </row>
    <row r="135" spans="6:6" x14ac:dyDescent="0.25">
      <c r="F135" s="50"/>
    </row>
    <row r="136" spans="6:6" x14ac:dyDescent="0.25">
      <c r="F136" s="50"/>
    </row>
    <row r="137" spans="6:6" x14ac:dyDescent="0.25">
      <c r="F137" s="50"/>
    </row>
    <row r="138" spans="6:6" x14ac:dyDescent="0.25">
      <c r="F138" s="50"/>
    </row>
    <row r="139" spans="6:6" x14ac:dyDescent="0.25">
      <c r="F139" s="50"/>
    </row>
    <row r="140" spans="6:6" x14ac:dyDescent="0.25">
      <c r="F140" s="50"/>
    </row>
  </sheetData>
  <mergeCells count="3">
    <mergeCell ref="A60:D60"/>
    <mergeCell ref="F10:F12"/>
    <mergeCell ref="A1:F2"/>
  </mergeCells>
  <conditionalFormatting sqref="B5:D6 F5:F6">
    <cfRule type="cellIs" dxfId="23" priority="32" operator="lessThan">
      <formula>0</formula>
    </cfRule>
    <cfRule type="cellIs" dxfId="22" priority="33" operator="greaterThan">
      <formula>0</formula>
    </cfRule>
  </conditionalFormatting>
  <conditionalFormatting sqref="F13:F18 B22:D30 F22:F38 B33:D35 B86:D93 B102:D106 B10:D18 F110:F115 B37:D38">
    <cfRule type="cellIs" dxfId="21" priority="31" operator="lessThan">
      <formula>0</formula>
    </cfRule>
  </conditionalFormatting>
  <conditionalFormatting sqref="B31:D32">
    <cfRule type="cellIs" dxfId="20" priority="27" operator="lessThan">
      <formula>0</formula>
    </cfRule>
  </conditionalFormatting>
  <conditionalFormatting sqref="B61:D71 B73:D83 F60:F83">
    <cfRule type="cellIs" dxfId="19" priority="26" operator="lessThan">
      <formula>0</formula>
    </cfRule>
  </conditionalFormatting>
  <conditionalFormatting sqref="B41:D50 B52:C52 F41:F54">
    <cfRule type="cellIs" dxfId="18" priority="25" operator="lessThan">
      <formula>0</formula>
    </cfRule>
  </conditionalFormatting>
  <conditionalFormatting sqref="B51:D51 D52">
    <cfRule type="cellIs" dxfId="17" priority="24" operator="lessThan">
      <formula>0</formula>
    </cfRule>
  </conditionalFormatting>
  <conditionalFormatting sqref="F84">
    <cfRule type="cellIs" dxfId="16" priority="23" operator="lessThan">
      <formula>0</formula>
    </cfRule>
  </conditionalFormatting>
  <conditionalFormatting sqref="B85:D85 F85">
    <cfRule type="cellIs" dxfId="15" priority="22" operator="lessThan">
      <formula>0</formula>
    </cfRule>
  </conditionalFormatting>
  <conditionalFormatting sqref="F86:F93">
    <cfRule type="cellIs" dxfId="14" priority="21" operator="lessThan">
      <formula>0</formula>
    </cfRule>
  </conditionalFormatting>
  <conditionalFormatting sqref="B94:D101">
    <cfRule type="cellIs" dxfId="13" priority="19" operator="lessThan">
      <formula>0</formula>
    </cfRule>
  </conditionalFormatting>
  <conditionalFormatting sqref="F94:F101 F103:F106">
    <cfRule type="cellIs" dxfId="12" priority="18" operator="lessThan">
      <formula>0</formula>
    </cfRule>
  </conditionalFormatting>
  <conditionalFormatting sqref="F102">
    <cfRule type="cellIs" dxfId="11" priority="17" operator="lessThan">
      <formula>0</formula>
    </cfRule>
  </conditionalFormatting>
  <conditionalFormatting sqref="B110:D112">
    <cfRule type="cellIs" dxfId="10" priority="14" operator="lessThan">
      <formula>0</formula>
    </cfRule>
  </conditionalFormatting>
  <conditionalFormatting sqref="B107:D107 F107">
    <cfRule type="cellIs" dxfId="9" priority="13" operator="lessThan">
      <formula>0</formula>
    </cfRule>
  </conditionalFormatting>
  <conditionalFormatting sqref="F108">
    <cfRule type="cellIs" dxfId="8" priority="12" operator="lessThan">
      <formula>0</formula>
    </cfRule>
  </conditionalFormatting>
  <conditionalFormatting sqref="B109:D109 F109">
    <cfRule type="cellIs" dxfId="7" priority="11" operator="lessThan">
      <formula>0</formula>
    </cfRule>
  </conditionalFormatting>
  <conditionalFormatting sqref="B113:D114">
    <cfRule type="cellIs" dxfId="6" priority="7" operator="lessThan">
      <formula>0</formula>
    </cfRule>
  </conditionalFormatting>
  <conditionalFormatting sqref="B57:D57">
    <cfRule type="cellIs" dxfId="5" priority="4" operator="lessThan">
      <formula>0</formula>
    </cfRule>
  </conditionalFormatting>
  <conditionalFormatting sqref="C56:D56">
    <cfRule type="cellIs" dxfId="4" priority="6" operator="lessThan">
      <formula>0</formula>
    </cfRule>
  </conditionalFormatting>
  <conditionalFormatting sqref="F56">
    <cfRule type="cellIs" dxfId="3" priority="3" operator="lessThan">
      <formula>0</formula>
    </cfRule>
  </conditionalFormatting>
  <conditionalFormatting sqref="B56">
    <cfRule type="cellIs" dxfId="2" priority="2" operator="lessThan">
      <formula>0</formula>
    </cfRule>
  </conditionalFormatting>
  <conditionalFormatting sqref="B36:D36">
    <cfRule type="cellIs" dxfId="1" priority="1" operator="lessThan">
      <formula>0</formula>
    </cfRule>
  </conditionalFormatting>
  <hyperlinks>
    <hyperlink ref="F7" r:id="rId1"/>
    <hyperlink ref="F47" r:id="rId2"/>
    <hyperlink ref="F46" r:id="rId3"/>
    <hyperlink ref="F28" r:id="rId4"/>
    <hyperlink ref="F26" r:id="rId5"/>
    <hyperlink ref="F25" r:id="rId6"/>
    <hyperlink ref="F22" r:id="rId7"/>
    <hyperlink ref="F29" r:id="rId8"/>
    <hyperlink ref="F56" r:id="rId9"/>
  </hyperlinks>
  <pageMargins left="0.7" right="0.7" top="0.78740157499999996" bottom="0.78740157499999996" header="0.3" footer="0.3"/>
  <pageSetup paperSize="9" orientation="portrait" r:id="rId10"/>
  <drawing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Tabelle3!$A$1:$A$2</xm:f>
          </x14:formula1>
          <xm:sqref>B61:B70 B73:B82 B85:B106 B109:B114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Kosten Erstausstattung Wohnung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2021-07-19T13:38:21Z</dcterms:modified>
</cp:coreProperties>
</file>